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8920" yWindow="10680" windowWidth="25360" windowHeight="15820" tabRatio="761"/>
  </bookViews>
  <sheets>
    <sheet name="Template At leaf cutin acetyls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4" i="8" l="1"/>
  <c r="Y24" i="8"/>
  <c r="Z24" i="8"/>
  <c r="X20" i="8"/>
  <c r="Y20" i="8"/>
  <c r="Z20" i="8"/>
  <c r="X21" i="8"/>
  <c r="Y21" i="8"/>
  <c r="Z21" i="8"/>
  <c r="X22" i="8"/>
  <c r="Y22" i="8"/>
  <c r="Z22" i="8"/>
  <c r="X23" i="8"/>
  <c r="Y23" i="8"/>
  <c r="Z23" i="8"/>
  <c r="Z19" i="8"/>
  <c r="Y19" i="8"/>
  <c r="X19" i="8"/>
  <c r="Z17" i="8"/>
  <c r="Y17" i="8"/>
  <c r="X17" i="8"/>
  <c r="Z16" i="8"/>
  <c r="Y16" i="8"/>
  <c r="X16" i="8"/>
  <c r="Z15" i="8"/>
  <c r="Y15" i="8"/>
  <c r="X15" i="8"/>
  <c r="Z14" i="8"/>
  <c r="Y14" i="8"/>
  <c r="X14" i="8"/>
  <c r="X10" i="8"/>
  <c r="Y10" i="8"/>
  <c r="Z10" i="8"/>
  <c r="X11" i="8"/>
  <c r="Y11" i="8"/>
  <c r="Z11" i="8"/>
  <c r="X12" i="8"/>
  <c r="Y12" i="8"/>
  <c r="Z12" i="8"/>
  <c r="Z9" i="8"/>
  <c r="Y9" i="8"/>
  <c r="X9" i="8"/>
  <c r="X7" i="8"/>
  <c r="Y7" i="8"/>
  <c r="Z7" i="8"/>
  <c r="Z6" i="8"/>
  <c r="Y6" i="8"/>
  <c r="O6" i="8"/>
  <c r="T6" i="8"/>
  <c r="T24" i="8"/>
  <c r="AI6" i="8"/>
  <c r="AM6" i="8"/>
  <c r="AM24" i="8"/>
  <c r="AN6" i="8"/>
  <c r="AN24" i="8"/>
  <c r="R6" i="8"/>
  <c r="W6" i="8"/>
  <c r="W24" i="8"/>
  <c r="AL6" i="8"/>
  <c r="AL24" i="8"/>
  <c r="O24" i="8"/>
  <c r="O23" i="8"/>
  <c r="P23" i="8"/>
  <c r="Q23" i="8"/>
  <c r="R23" i="8"/>
  <c r="R22" i="8"/>
  <c r="Q22" i="8"/>
  <c r="P22" i="8"/>
  <c r="O22" i="8"/>
  <c r="R21" i="8"/>
  <c r="Q21" i="8"/>
  <c r="P21" i="8"/>
  <c r="O21" i="8"/>
  <c r="R20" i="8"/>
  <c r="Q20" i="8"/>
  <c r="P20" i="8"/>
  <c r="O20" i="8"/>
  <c r="R19" i="8"/>
  <c r="Q19" i="8"/>
  <c r="P19" i="8"/>
  <c r="O19" i="8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Q14" i="8"/>
  <c r="P14" i="8"/>
  <c r="O14" i="8"/>
  <c r="O11" i="8"/>
  <c r="P11" i="8"/>
  <c r="Q11" i="8"/>
  <c r="R11" i="8"/>
  <c r="O12" i="8"/>
  <c r="P12" i="8"/>
  <c r="Q12" i="8"/>
  <c r="R12" i="8"/>
  <c r="R10" i="8"/>
  <c r="Q10" i="8"/>
  <c r="P10" i="8"/>
  <c r="O10" i="8"/>
  <c r="R9" i="8"/>
  <c r="Q9" i="8"/>
  <c r="P9" i="8"/>
  <c r="O9" i="8"/>
  <c r="P6" i="8"/>
  <c r="Q6" i="8"/>
  <c r="P7" i="8"/>
  <c r="Q7" i="8"/>
  <c r="R7" i="8"/>
  <c r="O7" i="8"/>
  <c r="P24" i="8"/>
  <c r="Q24" i="8"/>
  <c r="R24" i="8"/>
  <c r="U6" i="8"/>
  <c r="U24" i="8"/>
  <c r="V6" i="8"/>
  <c r="V24" i="8"/>
  <c r="AD6" i="8"/>
  <c r="AD24" i="8"/>
  <c r="AE6" i="8"/>
  <c r="AE24" i="8"/>
  <c r="AF6" i="8"/>
  <c r="AF24" i="8"/>
  <c r="AG6" i="8"/>
  <c r="AG24" i="8"/>
  <c r="AI24" i="8"/>
  <c r="AJ6" i="8"/>
  <c r="AJ24" i="8"/>
  <c r="AK6" i="8"/>
  <c r="AK24" i="8"/>
  <c r="AO24" i="8"/>
  <c r="AV6" i="8"/>
  <c r="AV24" i="8"/>
  <c r="AW6" i="8"/>
  <c r="AW24" i="8"/>
  <c r="AX6" i="8"/>
  <c r="AX24" i="8"/>
  <c r="AY6" i="8"/>
  <c r="AY24" i="8"/>
  <c r="AZ24" i="8"/>
  <c r="BA24" i="8"/>
  <c r="BB24" i="8"/>
  <c r="BD6" i="8"/>
  <c r="BD24" i="8"/>
  <c r="BE6" i="8"/>
  <c r="BE24" i="8"/>
  <c r="BF6" i="8"/>
  <c r="BF24" i="8"/>
  <c r="BG6" i="8"/>
  <c r="BG24" i="8"/>
  <c r="BH6" i="8"/>
  <c r="BH24" i="8"/>
  <c r="BI24" i="8"/>
  <c r="BJ24" i="8"/>
  <c r="T9" i="8"/>
  <c r="AD9" i="8"/>
  <c r="T14" i="8"/>
  <c r="AD14" i="8"/>
  <c r="T16" i="8"/>
  <c r="AD16" i="8"/>
  <c r="T15" i="8"/>
  <c r="AD15" i="8"/>
  <c r="T17" i="8"/>
  <c r="AD17" i="8"/>
  <c r="T19" i="8"/>
  <c r="AD19" i="8"/>
  <c r="T20" i="8"/>
  <c r="AD20" i="8"/>
  <c r="T21" i="8"/>
  <c r="AD21" i="8"/>
  <c r="T22" i="8"/>
  <c r="AD22" i="8"/>
  <c r="U9" i="8"/>
  <c r="AE9" i="8"/>
  <c r="U14" i="8"/>
  <c r="AE14" i="8"/>
  <c r="U19" i="8"/>
  <c r="AE19" i="8"/>
  <c r="V9" i="8"/>
  <c r="AF9" i="8"/>
  <c r="V14" i="8"/>
  <c r="AF14" i="8"/>
  <c r="V19" i="8"/>
  <c r="AF19" i="8"/>
  <c r="W9" i="8"/>
  <c r="AG9" i="8"/>
  <c r="W14" i="8"/>
  <c r="AG14" i="8"/>
  <c r="W19" i="8"/>
  <c r="AG19" i="8"/>
  <c r="X6" i="8"/>
  <c r="AO6" i="8"/>
  <c r="AZ6" i="8"/>
  <c r="BA6" i="8"/>
  <c r="BB6" i="8"/>
  <c r="BI6" i="8"/>
  <c r="BJ6" i="8"/>
  <c r="T7" i="8"/>
  <c r="AI7" i="8"/>
  <c r="U7" i="8"/>
  <c r="AJ7" i="8"/>
  <c r="V7" i="8"/>
  <c r="AK7" i="8"/>
  <c r="W7" i="8"/>
  <c r="AL7" i="8"/>
  <c r="T23" i="8"/>
  <c r="AI23" i="8"/>
  <c r="U23" i="8"/>
  <c r="AJ23" i="8"/>
  <c r="V23" i="8"/>
  <c r="AK23" i="8"/>
  <c r="W23" i="8"/>
  <c r="AL23" i="8"/>
  <c r="AO23" i="8"/>
  <c r="AN23" i="8"/>
  <c r="AI22" i="8"/>
  <c r="U22" i="8"/>
  <c r="AJ22" i="8"/>
  <c r="V22" i="8"/>
  <c r="AK22" i="8"/>
  <c r="W22" i="8"/>
  <c r="AL22" i="8"/>
  <c r="AO22" i="8"/>
  <c r="AN22" i="8"/>
  <c r="AI21" i="8"/>
  <c r="U21" i="8"/>
  <c r="AJ21" i="8"/>
  <c r="V21" i="8"/>
  <c r="AK21" i="8"/>
  <c r="W21" i="8"/>
  <c r="AL21" i="8"/>
  <c r="AO21" i="8"/>
  <c r="AN21" i="8"/>
  <c r="AI20" i="8"/>
  <c r="U20" i="8"/>
  <c r="AJ20" i="8"/>
  <c r="V20" i="8"/>
  <c r="AK20" i="8"/>
  <c r="W20" i="8"/>
  <c r="AL20" i="8"/>
  <c r="AO20" i="8"/>
  <c r="AN20" i="8"/>
  <c r="AI19" i="8"/>
  <c r="AJ19" i="8"/>
  <c r="AK19" i="8"/>
  <c r="AL19" i="8"/>
  <c r="AO19" i="8"/>
  <c r="AN19" i="8"/>
  <c r="AI17" i="8"/>
  <c r="U17" i="8"/>
  <c r="AJ17" i="8"/>
  <c r="V17" i="8"/>
  <c r="AK17" i="8"/>
  <c r="W17" i="8"/>
  <c r="AL17" i="8"/>
  <c r="AO17" i="8"/>
  <c r="AN17" i="8"/>
  <c r="AI16" i="8"/>
  <c r="U16" i="8"/>
  <c r="AJ16" i="8"/>
  <c r="V16" i="8"/>
  <c r="AK16" i="8"/>
  <c r="W16" i="8"/>
  <c r="AL16" i="8"/>
  <c r="AO16" i="8"/>
  <c r="AN16" i="8"/>
  <c r="AI15" i="8"/>
  <c r="U15" i="8"/>
  <c r="AJ15" i="8"/>
  <c r="V15" i="8"/>
  <c r="AK15" i="8"/>
  <c r="W15" i="8"/>
  <c r="AL15" i="8"/>
  <c r="AO15" i="8"/>
  <c r="AN15" i="8"/>
  <c r="AI14" i="8"/>
  <c r="AJ14" i="8"/>
  <c r="AK14" i="8"/>
  <c r="AL14" i="8"/>
  <c r="AO14" i="8"/>
  <c r="AN14" i="8"/>
  <c r="T12" i="8"/>
  <c r="AI12" i="8"/>
  <c r="U12" i="8"/>
  <c r="AJ12" i="8"/>
  <c r="V12" i="8"/>
  <c r="AK12" i="8"/>
  <c r="W12" i="8"/>
  <c r="AL12" i="8"/>
  <c r="AO12" i="8"/>
  <c r="AN12" i="8"/>
  <c r="T11" i="8"/>
  <c r="AI11" i="8"/>
  <c r="U11" i="8"/>
  <c r="AJ11" i="8"/>
  <c r="V11" i="8"/>
  <c r="AK11" i="8"/>
  <c r="W11" i="8"/>
  <c r="AL11" i="8"/>
  <c r="AO11" i="8"/>
  <c r="AN11" i="8"/>
  <c r="T10" i="8"/>
  <c r="AI10" i="8"/>
  <c r="U10" i="8"/>
  <c r="AJ10" i="8"/>
  <c r="V10" i="8"/>
  <c r="AK10" i="8"/>
  <c r="W10" i="8"/>
  <c r="AL10" i="8"/>
  <c r="AO10" i="8"/>
  <c r="AN10" i="8"/>
  <c r="AI9" i="8"/>
  <c r="AJ9" i="8"/>
  <c r="AK9" i="8"/>
  <c r="AL9" i="8"/>
  <c r="AO9" i="8"/>
  <c r="AN9" i="8"/>
  <c r="AO7" i="8"/>
  <c r="AN7" i="8"/>
  <c r="AD12" i="8"/>
  <c r="AE12" i="8"/>
  <c r="AF12" i="8"/>
  <c r="AG12" i="8"/>
  <c r="BD12" i="8"/>
  <c r="BE12" i="8"/>
  <c r="BF12" i="8"/>
  <c r="BG12" i="8"/>
  <c r="BJ12" i="8"/>
  <c r="BI12" i="8"/>
  <c r="BH12" i="8"/>
  <c r="AV12" i="8"/>
  <c r="AW12" i="8"/>
  <c r="AX12" i="8"/>
  <c r="AY12" i="8"/>
  <c r="BB12" i="8"/>
  <c r="BA12" i="8"/>
  <c r="AZ12" i="8"/>
  <c r="AM12" i="8"/>
  <c r="AD11" i="8"/>
  <c r="AE11" i="8"/>
  <c r="AF11" i="8"/>
  <c r="AG11" i="8"/>
  <c r="BD11" i="8"/>
  <c r="BE11" i="8"/>
  <c r="BF11" i="8"/>
  <c r="BG11" i="8"/>
  <c r="BJ11" i="8"/>
  <c r="BI11" i="8"/>
  <c r="BH11" i="8"/>
  <c r="AV11" i="8"/>
  <c r="AW11" i="8"/>
  <c r="AX11" i="8"/>
  <c r="AY11" i="8"/>
  <c r="BB11" i="8"/>
  <c r="BA11" i="8"/>
  <c r="AZ11" i="8"/>
  <c r="AM11" i="8"/>
  <c r="AD10" i="8"/>
  <c r="AE10" i="8"/>
  <c r="AF10" i="8"/>
  <c r="AG10" i="8"/>
  <c r="BD10" i="8"/>
  <c r="BE10" i="8"/>
  <c r="BF10" i="8"/>
  <c r="BG10" i="8"/>
  <c r="BJ10" i="8"/>
  <c r="BI10" i="8"/>
  <c r="BH10" i="8"/>
  <c r="AV10" i="8"/>
  <c r="AW10" i="8"/>
  <c r="AX10" i="8"/>
  <c r="AY10" i="8"/>
  <c r="BB10" i="8"/>
  <c r="BA10" i="8"/>
  <c r="AZ10" i="8"/>
  <c r="AM10" i="8"/>
  <c r="AD23" i="8"/>
  <c r="AE23" i="8"/>
  <c r="AF23" i="8"/>
  <c r="AG23" i="8"/>
  <c r="BD23" i="8"/>
  <c r="BE23" i="8"/>
  <c r="BF23" i="8"/>
  <c r="BG23" i="8"/>
  <c r="BJ23" i="8"/>
  <c r="BI23" i="8"/>
  <c r="BH23" i="8"/>
  <c r="AV23" i="8"/>
  <c r="AW23" i="8"/>
  <c r="AX23" i="8"/>
  <c r="AY23" i="8"/>
  <c r="BB23" i="8"/>
  <c r="BA23" i="8"/>
  <c r="AZ23" i="8"/>
  <c r="AM23" i="8"/>
  <c r="AD7" i="8"/>
  <c r="AE7" i="8"/>
  <c r="AF7" i="8"/>
  <c r="AG7" i="8"/>
  <c r="BD7" i="8"/>
  <c r="BE7" i="8"/>
  <c r="BF7" i="8"/>
  <c r="BG7" i="8"/>
  <c r="BJ7" i="8"/>
  <c r="BI7" i="8"/>
  <c r="BH7" i="8"/>
  <c r="AV7" i="8"/>
  <c r="AW7" i="8"/>
  <c r="AX7" i="8"/>
  <c r="AY7" i="8"/>
  <c r="BB7" i="8"/>
  <c r="BA7" i="8"/>
  <c r="AZ7" i="8"/>
  <c r="AM7" i="8"/>
  <c r="AE15" i="8"/>
  <c r="AE16" i="8"/>
  <c r="AE17" i="8"/>
  <c r="AE20" i="8"/>
  <c r="AE21" i="8"/>
  <c r="AE22" i="8"/>
  <c r="AF15" i="8"/>
  <c r="AF16" i="8"/>
  <c r="AF17" i="8"/>
  <c r="AF20" i="8"/>
  <c r="AF21" i="8"/>
  <c r="AF22" i="8"/>
  <c r="AG15" i="8"/>
  <c r="AG16" i="8"/>
  <c r="AG17" i="8"/>
  <c r="AG20" i="8"/>
  <c r="AG21" i="8"/>
  <c r="AG22" i="8"/>
  <c r="AY22" i="8"/>
  <c r="AV22" i="8"/>
  <c r="BG21" i="8"/>
  <c r="AV21" i="8"/>
  <c r="AW20" i="8"/>
  <c r="BE20" i="8"/>
  <c r="AY19" i="8"/>
  <c r="BF19" i="8"/>
  <c r="AW19" i="8"/>
  <c r="BG17" i="8"/>
  <c r="BF16" i="8"/>
  <c r="AY16" i="8"/>
  <c r="BG15" i="8"/>
  <c r="BF15" i="8"/>
  <c r="BE15" i="8"/>
  <c r="BG14" i="8"/>
  <c r="BE9" i="8"/>
  <c r="AX19" i="8"/>
  <c r="BD21" i="8"/>
  <c r="BG19" i="8"/>
  <c r="BE19" i="8"/>
  <c r="AW22" i="8"/>
  <c r="BE22" i="8"/>
  <c r="BF21" i="8"/>
  <c r="AX21" i="8"/>
  <c r="AY21" i="8"/>
  <c r="AW16" i="8"/>
  <c r="BE16" i="8"/>
  <c r="BF17" i="8"/>
  <c r="AX17" i="8"/>
  <c r="BD16" i="8"/>
  <c r="AV16" i="8"/>
  <c r="AX16" i="8"/>
  <c r="AW9" i="8"/>
  <c r="BF20" i="8"/>
  <c r="AX20" i="8"/>
  <c r="AY20" i="8"/>
  <c r="BG20" i="8"/>
  <c r="BF22" i="8"/>
  <c r="AX22" i="8"/>
  <c r="AZ22" i="8"/>
  <c r="BD19" i="8"/>
  <c r="AV19" i="8"/>
  <c r="BD20" i="8"/>
  <c r="AV20" i="8"/>
  <c r="AW21" i="8"/>
  <c r="BE21" i="8"/>
  <c r="BG22" i="8"/>
  <c r="BD22" i="8"/>
  <c r="AV15" i="8"/>
  <c r="BD15" i="8"/>
  <c r="BE14" i="8"/>
  <c r="AW14" i="8"/>
  <c r="BF14" i="8"/>
  <c r="AX14" i="8"/>
  <c r="AV17" i="8"/>
  <c r="BD17" i="8"/>
  <c r="BE17" i="8"/>
  <c r="AW17" i="8"/>
  <c r="AV14" i="8"/>
  <c r="BD14" i="8"/>
  <c r="AX15" i="8"/>
  <c r="AY15" i="8"/>
  <c r="AY17" i="8"/>
  <c r="BG16" i="8"/>
  <c r="AW15" i="8"/>
  <c r="AY14" i="8"/>
  <c r="AV9" i="8"/>
  <c r="BD9" i="8"/>
  <c r="BG9" i="8"/>
  <c r="AY9" i="8"/>
  <c r="AX9" i="8"/>
  <c r="BF9" i="8"/>
  <c r="BJ16" i="8"/>
  <c r="BA21" i="8"/>
  <c r="BI16" i="8"/>
  <c r="BB16" i="8"/>
  <c r="BH16" i="8"/>
  <c r="BB21" i="8"/>
  <c r="BA22" i="8"/>
  <c r="BB22" i="8"/>
  <c r="AZ21" i="8"/>
  <c r="BA16" i="8"/>
  <c r="AZ16" i="8"/>
  <c r="BH22" i="8"/>
  <c r="BI22" i="8"/>
  <c r="BJ22" i="8"/>
  <c r="AZ19" i="8"/>
  <c r="BA19" i="8"/>
  <c r="BB19" i="8"/>
  <c r="BA20" i="8"/>
  <c r="BB20" i="8"/>
  <c r="AZ20" i="8"/>
  <c r="BH20" i="8"/>
  <c r="BI20" i="8"/>
  <c r="BJ20" i="8"/>
  <c r="BH19" i="8"/>
  <c r="BI19" i="8"/>
  <c r="BJ19" i="8"/>
  <c r="BJ21" i="8"/>
  <c r="BI21" i="8"/>
  <c r="BH21" i="8"/>
  <c r="AZ15" i="8"/>
  <c r="BA15" i="8"/>
  <c r="BB15" i="8"/>
  <c r="BJ14" i="8"/>
  <c r="BH14" i="8"/>
  <c r="BI14" i="8"/>
  <c r="AZ17" i="8"/>
  <c r="BA17" i="8"/>
  <c r="BB17" i="8"/>
  <c r="AZ14" i="8"/>
  <c r="BA14" i="8"/>
  <c r="BB14" i="8"/>
  <c r="BJ17" i="8"/>
  <c r="BI17" i="8"/>
  <c r="BH17" i="8"/>
  <c r="BI15" i="8"/>
  <c r="BJ15" i="8"/>
  <c r="BH15" i="8"/>
  <c r="BJ9" i="8"/>
  <c r="BH9" i="8"/>
  <c r="BI9" i="8"/>
  <c r="BA9" i="8"/>
  <c r="BB9" i="8"/>
  <c r="AZ9" i="8"/>
  <c r="AM20" i="8"/>
  <c r="AM19" i="8"/>
  <c r="AM15" i="8"/>
  <c r="AM9" i="8"/>
  <c r="AM17" i="8"/>
  <c r="AM14" i="8"/>
  <c r="AM21" i="8"/>
  <c r="AM22" i="8"/>
  <c r="AM16" i="8"/>
</calcChain>
</file>

<file path=xl/sharedStrings.xml><?xml version="1.0" encoding="utf-8"?>
<sst xmlns="http://schemas.openxmlformats.org/spreadsheetml/2006/main" count="52" uniqueCount="43">
  <si>
    <t>Mean</t>
  </si>
  <si>
    <t>Peak Area</t>
  </si>
  <si>
    <t>ISTD Peak Area</t>
  </si>
  <si>
    <t>Constituent Mass (ug)</t>
  </si>
  <si>
    <t>umols</t>
  </si>
  <si>
    <t xml:space="preserve">Mol % </t>
  </si>
  <si>
    <t>Average</t>
  </si>
  <si>
    <t>SD</t>
  </si>
  <si>
    <t>SE</t>
  </si>
  <si>
    <t>Total</t>
  </si>
  <si>
    <t>Descriptive Stats</t>
  </si>
  <si>
    <t>mean</t>
  </si>
  <si>
    <t>Corrected constituent mass (- acetate)</t>
  </si>
  <si>
    <t>MW + acetate</t>
  </si>
  <si>
    <t>MW - acetate</t>
  </si>
  <si>
    <t>ug/g DW</t>
    <phoneticPr fontId="8" type="noConversion"/>
  </si>
  <si>
    <t>umols/g DW</t>
    <phoneticPr fontId="8" type="noConversion"/>
  </si>
  <si>
    <t xml:space="preserve">16:0 DCA </t>
  </si>
  <si>
    <t xml:space="preserve">18:2 DCA </t>
  </si>
  <si>
    <t xml:space="preserve">18:1 DCA </t>
  </si>
  <si>
    <t xml:space="preserve">18:0 DCA </t>
  </si>
  <si>
    <t>Coumarate</t>
  </si>
  <si>
    <t>Ferulate</t>
  </si>
  <si>
    <t>16:0</t>
  </si>
  <si>
    <t>18:0</t>
  </si>
  <si>
    <t>20:0</t>
  </si>
  <si>
    <t>24:0</t>
  </si>
  <si>
    <t>HCA</t>
  </si>
  <si>
    <t>Fatty acids</t>
  </si>
  <si>
    <t>Hydoxy acids</t>
  </si>
  <si>
    <t>Dicarboxylic acids</t>
  </si>
  <si>
    <t>16-OH 16:0</t>
  </si>
  <si>
    <t>10,16-OH 16:0</t>
  </si>
  <si>
    <t>18-OH 18:2</t>
  </si>
  <si>
    <t>18-OH 18:1</t>
  </si>
  <si>
    <t>18-OH 18:0</t>
  </si>
  <si>
    <t>HCA: Hydroxycinnamic acids</t>
  </si>
  <si>
    <t>Arabidopsis Leaf Cutin-Acetylated derivatives</t>
  </si>
  <si>
    <t>Notes: 16:0 and 18:0 fatty acids may derive from residual membrane lipids and may or not be included in the cutinmonomer profile.</t>
  </si>
  <si>
    <t>Coumarate is present in small amounts in Arabidopsis cutin and frequently not detected.</t>
  </si>
  <si>
    <t>Use pentadecanolactone internal standard area in green-shadded cells</t>
  </si>
  <si>
    <t>Use methyl-heptadecanoate internal standard area in purple-shadded cells</t>
  </si>
  <si>
    <t>Delipidated tissue dry weight 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</si>
</sst>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8"/>
      <name val="Verdana"/>
    </font>
    <font>
      <sz val="12"/>
      <color indexed="8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sz val="10"/>
      <color rgb="FF3366FF"/>
      <name val="Arial"/>
    </font>
    <font>
      <b/>
      <sz val="14"/>
      <color rgb="FF3366FF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</borders>
  <cellStyleXfs count="62">
    <xf numFmtId="0" fontId="0" fillId="0" borderId="0"/>
    <xf numFmtId="0" fontId="5" fillId="3" borderId="0"/>
    <xf numFmtId="0" fontId="2" fillId="4" borderId="0" applyFont="0"/>
    <xf numFmtId="0" fontId="2" fillId="5" borderId="0" applyFont="0"/>
    <xf numFmtId="0" fontId="6" fillId="0" borderId="1"/>
    <xf numFmtId="0" fontId="2" fillId="6" borderId="0"/>
    <xf numFmtId="0" fontId="7" fillId="7" borderId="0"/>
    <xf numFmtId="0" fontId="5" fillId="8" borderId="0"/>
    <xf numFmtId="0" fontId="5" fillId="9" borderId="0"/>
    <xf numFmtId="0" fontId="5" fillId="10" borderId="0"/>
    <xf numFmtId="0" fontId="5" fillId="11" borderId="0" applyFont="0"/>
    <xf numFmtId="0" fontId="5" fillId="12" borderId="0" applyFont="0"/>
    <xf numFmtId="0" fontId="5" fillId="13" borderId="0" applyFont="0"/>
    <xf numFmtId="0" fontId="5" fillId="14" borderId="0" applyFont="0"/>
    <xf numFmtId="0" fontId="5" fillId="15" borderId="0"/>
    <xf numFmtId="0" fontId="1" fillId="0" borderId="0"/>
    <xf numFmtId="0" fontId="1" fillId="10" borderId="0"/>
    <xf numFmtId="0" fontId="1" fillId="7" borderId="0"/>
    <xf numFmtId="0" fontId="1" fillId="0" borderId="0" applyFont="0" applyFill="0" applyBorder="0" applyAlignment="0">
      <alignment horizontal="center"/>
    </xf>
    <xf numFmtId="0" fontId="1" fillId="0" borderId="24" applyFont="0" applyFill="0" applyAlignment="0">
      <alignment horizontal="center"/>
    </xf>
    <xf numFmtId="0" fontId="1" fillId="0" borderId="1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3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4" xfId="0" applyFill="1" applyBorder="1"/>
    <xf numFmtId="0" fontId="4" fillId="0" borderId="5" xfId="0" applyFont="1" applyFill="1" applyBorder="1"/>
    <xf numFmtId="0" fontId="4" fillId="2" borderId="5" xfId="0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0" fillId="0" borderId="2" xfId="0" applyFill="1" applyBorder="1"/>
    <xf numFmtId="0" fontId="2" fillId="0" borderId="10" xfId="0" applyFont="1" applyFill="1" applyBorder="1"/>
    <xf numFmtId="0" fontId="2" fillId="0" borderId="2" xfId="0" applyFont="1" applyFill="1" applyBorder="1"/>
    <xf numFmtId="0" fontId="4" fillId="0" borderId="13" xfId="0" applyFont="1" applyFill="1" applyBorder="1"/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Border="1"/>
    <xf numFmtId="0" fontId="0" fillId="0" borderId="19" xfId="0" applyFill="1" applyBorder="1"/>
    <xf numFmtId="0" fontId="0" fillId="0" borderId="20" xfId="0" applyFill="1" applyBorder="1"/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2" fillId="17" borderId="0" xfId="0" applyFont="1" applyFill="1" applyBorder="1"/>
    <xf numFmtId="0" fontId="2" fillId="17" borderId="10" xfId="0" applyFont="1" applyFill="1" applyBorder="1"/>
    <xf numFmtId="0" fontId="2" fillId="17" borderId="2" xfId="0" applyFont="1" applyFill="1" applyBorder="1"/>
    <xf numFmtId="0" fontId="2" fillId="0" borderId="13" xfId="0" applyFont="1" applyFill="1" applyBorder="1"/>
    <xf numFmtId="0" fontId="2" fillId="0" borderId="5" xfId="0" applyFont="1" applyFill="1" applyBorder="1"/>
    <xf numFmtId="0" fontId="2" fillId="0" borderId="14" xfId="0" applyFont="1" applyFill="1" applyBorder="1"/>
    <xf numFmtId="0" fontId="1" fillId="0" borderId="0" xfId="15" applyBorder="1"/>
    <xf numFmtId="0" fontId="1" fillId="0" borderId="0" xfId="15" applyFill="1" applyBorder="1"/>
    <xf numFmtId="0" fontId="2" fillId="0" borderId="0" xfId="15" applyFont="1" applyFill="1" applyBorder="1"/>
    <xf numFmtId="0" fontId="1" fillId="0" borderId="2" xfId="15" applyFill="1" applyBorder="1"/>
    <xf numFmtId="0" fontId="1" fillId="0" borderId="10" xfId="15" applyFill="1" applyBorder="1"/>
    <xf numFmtId="0" fontId="2" fillId="17" borderId="0" xfId="15" applyFont="1" applyFill="1" applyBorder="1"/>
    <xf numFmtId="0" fontId="2" fillId="2" borderId="9" xfId="15" applyFont="1" applyFill="1" applyBorder="1"/>
    <xf numFmtId="0" fontId="2" fillId="0" borderId="0" xfId="15" applyFont="1" applyBorder="1"/>
    <xf numFmtId="0" fontId="2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2" borderId="21" xfId="15" applyFont="1" applyFill="1" applyBorder="1"/>
    <xf numFmtId="0" fontId="1" fillId="23" borderId="0" xfId="0" applyFont="1" applyFill="1" applyBorder="1"/>
    <xf numFmtId="49" fontId="2" fillId="2" borderId="9" xfId="0" applyNumberFormat="1" applyFont="1" applyFill="1" applyBorder="1"/>
    <xf numFmtId="49" fontId="2" fillId="2" borderId="9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4" xfId="0" applyFont="1" applyFill="1" applyBorder="1"/>
    <xf numFmtId="0" fontId="0" fillId="0" borderId="4" xfId="0" applyBorder="1"/>
    <xf numFmtId="0" fontId="0" fillId="0" borderId="10" xfId="0" applyBorder="1"/>
    <xf numFmtId="0" fontId="2" fillId="0" borderId="10" xfId="0" applyFont="1" applyBorder="1"/>
    <xf numFmtId="49" fontId="2" fillId="23" borderId="10" xfId="0" applyNumberFormat="1" applyFont="1" applyFill="1" applyBorder="1"/>
    <xf numFmtId="0" fontId="1" fillId="0" borderId="10" xfId="0" applyFont="1" applyBorder="1"/>
    <xf numFmtId="0" fontId="1" fillId="16" borderId="0" xfId="15" applyFill="1" applyBorder="1"/>
    <xf numFmtId="49" fontId="2" fillId="23" borderId="10" xfId="0" applyNumberFormat="1" applyFont="1" applyFill="1" applyBorder="1" applyAlignment="1">
      <alignment horizontal="left"/>
    </xf>
    <xf numFmtId="49" fontId="2" fillId="23" borderId="0" xfId="0" applyNumberFormat="1" applyFont="1" applyFill="1" applyBorder="1" applyAlignment="1">
      <alignment horizontal="left"/>
    </xf>
    <xf numFmtId="0" fontId="5" fillId="0" borderId="10" xfId="0" applyFont="1" applyFill="1" applyBorder="1"/>
    <xf numFmtId="49" fontId="2" fillId="0" borderId="10" xfId="0" applyNumberFormat="1" applyFont="1" applyFill="1" applyBorder="1"/>
    <xf numFmtId="0" fontId="4" fillId="0" borderId="10" xfId="0" applyFont="1" applyBorder="1"/>
    <xf numFmtId="0" fontId="0" fillId="10" borderId="0" xfId="0" applyFill="1" applyBorder="1"/>
    <xf numFmtId="0" fontId="12" fillId="0" borderId="15" xfId="15" applyFont="1" applyFill="1" applyBorder="1" applyAlignment="1">
      <alignment horizontal="center"/>
    </xf>
    <xf numFmtId="0" fontId="0" fillId="25" borderId="10" xfId="0" applyFill="1" applyBorder="1"/>
    <xf numFmtId="0" fontId="0" fillId="25" borderId="0" xfId="0" applyFill="1" applyBorder="1"/>
    <xf numFmtId="0" fontId="0" fillId="25" borderId="2" xfId="0" applyFill="1" applyBorder="1"/>
    <xf numFmtId="0" fontId="1" fillId="25" borderId="10" xfId="15" applyFill="1" applyBorder="1"/>
    <xf numFmtId="0" fontId="1" fillId="25" borderId="0" xfId="15" applyFill="1" applyBorder="1"/>
    <xf numFmtId="0" fontId="1" fillId="25" borderId="2" xfId="15" applyFill="1" applyBorder="1"/>
    <xf numFmtId="49" fontId="2" fillId="0" borderId="0" xfId="0" applyNumberFormat="1" applyFont="1" applyBorder="1"/>
    <xf numFmtId="0" fontId="13" fillId="24" borderId="19" xfId="0" applyFont="1" applyFill="1" applyBorder="1"/>
    <xf numFmtId="0" fontId="13" fillId="24" borderId="4" xfId="0" applyFont="1" applyFill="1" applyBorder="1"/>
    <xf numFmtId="0" fontId="14" fillId="24" borderId="7" xfId="0" applyFont="1" applyFill="1" applyBorder="1" applyAlignment="1">
      <alignment horizontal="right"/>
    </xf>
    <xf numFmtId="0" fontId="0" fillId="24" borderId="10" xfId="0" applyFill="1" applyBorder="1"/>
    <xf numFmtId="0" fontId="0" fillId="24" borderId="8" xfId="0" applyFill="1" applyBorder="1"/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24" borderId="0" xfId="0" applyFill="1" applyBorder="1"/>
    <xf numFmtId="0" fontId="0" fillId="24" borderId="2" xfId="0" applyFill="1" applyBorder="1"/>
    <xf numFmtId="0" fontId="2" fillId="24" borderId="0" xfId="0" applyFont="1" applyFill="1" applyBorder="1"/>
    <xf numFmtId="49" fontId="1" fillId="0" borderId="9" xfId="0" applyNumberFormat="1" applyFont="1" applyBorder="1"/>
    <xf numFmtId="0" fontId="1" fillId="0" borderId="26" xfId="0" applyFont="1" applyFill="1" applyBorder="1"/>
    <xf numFmtId="0" fontId="1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5" xfId="0" applyFill="1" applyBorder="1" applyAlignment="1"/>
    <xf numFmtId="0" fontId="0" fillId="0" borderId="15" xfId="0" applyFill="1" applyBorder="1" applyAlignment="1"/>
    <xf numFmtId="0" fontId="1" fillId="26" borderId="0" xfId="15" applyFill="1" applyBorder="1"/>
    <xf numFmtId="0" fontId="0" fillId="26" borderId="9" xfId="0" applyFill="1" applyBorder="1"/>
    <xf numFmtId="0" fontId="0" fillId="26" borderId="10" xfId="0" applyFill="1" applyBorder="1"/>
    <xf numFmtId="0" fontId="0" fillId="26" borderId="0" xfId="0" applyFill="1" applyBorder="1"/>
    <xf numFmtId="0" fontId="0" fillId="26" borderId="0" xfId="15" applyFont="1" applyFill="1" applyBorder="1"/>
    <xf numFmtId="0" fontId="0" fillId="0" borderId="25" xfId="0" applyFill="1" applyBorder="1" applyAlignment="1"/>
    <xf numFmtId="0" fontId="0" fillId="0" borderId="15" xfId="0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/>
    <xf numFmtId="0" fontId="0" fillId="0" borderId="10" xfId="0" applyFill="1" applyBorder="1" applyAlignment="1"/>
    <xf numFmtId="0" fontId="0" fillId="0" borderId="20" xfId="0" applyFill="1" applyBorder="1" applyAlignment="1">
      <alignment horizontal="center"/>
    </xf>
    <xf numFmtId="0" fontId="0" fillId="24" borderId="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2" fillId="0" borderId="2" xfId="15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0" xfId="0" applyFont="1" applyFill="1" applyBorder="1"/>
    <xf numFmtId="0" fontId="1" fillId="0" borderId="2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24" borderId="13" xfId="10" applyFont="1" applyFill="1" applyBorder="1"/>
    <xf numFmtId="0" fontId="2" fillId="24" borderId="5" xfId="10" applyFont="1" applyFill="1" applyBorder="1"/>
    <xf numFmtId="0" fontId="2" fillId="24" borderId="14" xfId="10" applyFont="1" applyFill="1" applyBorder="1"/>
  </cellXfs>
  <cellStyles count="62">
    <cellStyle name="20% - Accent3" xfId="25"/>
    <cellStyle name="20% - Accent4" xfId="27"/>
    <cellStyle name="20% - Accent6" xfId="26"/>
    <cellStyle name="40% - Accent1" xfId="22"/>
    <cellStyle name="40% - Accent2" xfId="21"/>
    <cellStyle name="40% - Accent4" xfId="24"/>
    <cellStyle name="40% - Accent6" xfId="23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Normal 2" xfId="15"/>
    <cellStyle name="Style 1" xfId="1"/>
    <cellStyle name="Style 10" xfId="2"/>
    <cellStyle name="Style 11" xfId="3"/>
    <cellStyle name="Style 12" xfId="4"/>
    <cellStyle name="Style 13" xfId="5"/>
    <cellStyle name="Style 14" xfId="6"/>
    <cellStyle name="Style 14 2" xfId="17"/>
    <cellStyle name="Style 15" xfId="18"/>
    <cellStyle name="Style 16" xfId="19"/>
    <cellStyle name="Style 17" xfId="20"/>
    <cellStyle name="Style 2" xfId="7"/>
    <cellStyle name="Style 3" xfId="8"/>
    <cellStyle name="Style 4" xfId="9"/>
    <cellStyle name="Style 4 2" xfId="16"/>
    <cellStyle name="Style 5" xfId="10"/>
    <cellStyle name="Style 6" xfId="11"/>
    <cellStyle name="Style 7" xfId="12"/>
    <cellStyle name="Style 8" xfId="13"/>
    <cellStyle name="Style 9" xfId="14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tabSelected="1" topLeftCell="N1" zoomScale="90" zoomScaleNormal="90" zoomScalePageLayoutView="90" workbookViewId="0">
      <selection activeCell="X30" sqref="X30"/>
    </sheetView>
  </sheetViews>
  <sheetFormatPr baseColWidth="10" defaultColWidth="9.1640625" defaultRowHeight="13" thickBottom="1" x14ac:dyDescent="0"/>
  <cols>
    <col min="1" max="1" width="9.1640625" style="54"/>
    <col min="2" max="2" width="19.5" style="11" bestFit="1" customWidth="1"/>
    <col min="3" max="3" width="10" style="12" bestFit="1" customWidth="1"/>
    <col min="4" max="5" width="9.1640625" style="4"/>
    <col min="6" max="6" width="11.6640625" style="4" customWidth="1"/>
    <col min="7" max="7" width="3.33203125" style="106" customWidth="1"/>
    <col min="8" max="8" width="11.6640625" style="4" customWidth="1"/>
    <col min="9" max="9" width="11.33203125" style="4" customWidth="1"/>
    <col min="10" max="11" width="14.33203125" style="4" customWidth="1"/>
    <col min="12" max="12" width="2.6640625" style="96" customWidth="1"/>
    <col min="13" max="13" width="12.6640625" style="45" customWidth="1"/>
    <col min="14" max="14" width="2.6640625" style="96" customWidth="1"/>
    <col min="15" max="15" width="11.33203125" style="12" bestFit="1" customWidth="1"/>
    <col min="16" max="17" width="9.1640625" style="4"/>
    <col min="18" max="18" width="9.1640625" style="15" customWidth="1"/>
    <col min="19" max="19" width="3.33203125" style="96" customWidth="1"/>
    <col min="20" max="20" width="9.1640625" style="12"/>
    <col min="21" max="22" width="9.1640625" style="4"/>
    <col min="23" max="23" width="9.1640625" style="15"/>
    <col min="24" max="25" width="9.1640625" style="4"/>
    <col min="26" max="26" width="7.6640625" style="108" customWidth="1"/>
    <col min="27" max="27" width="2.1640625" style="90" customWidth="1"/>
    <col min="28" max="28" width="10.1640625" style="115" bestFit="1" customWidth="1"/>
    <col min="29" max="29" width="2.1640625" style="96" customWidth="1"/>
    <col min="30" max="30" width="9.1640625" style="12"/>
    <col min="31" max="32" width="9.1640625" style="4"/>
    <col min="33" max="33" width="9.1640625" style="15"/>
    <col min="34" max="34" width="2.1640625" style="96" customWidth="1"/>
    <col min="35" max="35" width="9.1640625" style="12"/>
    <col min="36" max="37" width="9.1640625" style="4"/>
    <col min="38" max="38" width="9.1640625" style="15"/>
    <col min="39" max="41" width="9.1640625" style="4"/>
    <col min="42" max="42" width="2.1640625" style="96" customWidth="1"/>
    <col min="43" max="43" width="9.1640625" style="12"/>
    <col min="44" max="45" width="9.1640625" style="4"/>
    <col min="46" max="46" width="9.1640625" style="15"/>
    <col min="47" max="47" width="2.1640625" style="96" customWidth="1"/>
    <col min="48" max="48" width="9.1640625" style="12"/>
    <col min="49" max="50" width="9.1640625" style="4"/>
    <col min="51" max="51" width="9.1640625" style="15"/>
    <col min="52" max="52" width="9.1640625" style="5"/>
    <col min="53" max="54" width="9.1640625" style="4"/>
    <col min="55" max="55" width="2.1640625" style="96" customWidth="1"/>
    <col min="56" max="56" width="9.1640625" style="12"/>
    <col min="57" max="58" width="9.1640625" style="4"/>
    <col min="59" max="59" width="9.1640625" style="15"/>
    <col min="60" max="60" width="9.1640625" style="5"/>
    <col min="61" max="62" width="9.1640625" style="4"/>
    <col min="63" max="16384" width="9.1640625" style="1"/>
  </cols>
  <sheetData>
    <row r="1" spans="1:62" s="53" customFormat="1" ht="17">
      <c r="A1" s="73"/>
      <c r="B1" s="74"/>
      <c r="E1" s="75" t="s">
        <v>37</v>
      </c>
      <c r="F1" s="50"/>
      <c r="G1" s="106"/>
      <c r="H1" s="50"/>
      <c r="I1" s="50"/>
      <c r="J1" s="50"/>
      <c r="K1" s="50"/>
      <c r="L1" s="96"/>
      <c r="M1" s="51"/>
      <c r="N1" s="96"/>
      <c r="O1" s="23"/>
      <c r="P1" s="6"/>
      <c r="Q1" s="6"/>
      <c r="R1" s="24"/>
      <c r="S1" s="96"/>
      <c r="T1" s="23"/>
      <c r="U1" s="6"/>
      <c r="V1" s="6"/>
      <c r="W1" s="24"/>
      <c r="X1" s="6"/>
      <c r="Y1" s="6"/>
      <c r="Z1" s="108"/>
      <c r="AA1" s="89"/>
      <c r="AB1" s="110"/>
      <c r="AC1" s="96"/>
      <c r="AD1" s="23"/>
      <c r="AE1" s="6"/>
      <c r="AF1" s="6"/>
      <c r="AG1" s="24"/>
      <c r="AH1" s="96"/>
      <c r="AI1" s="23"/>
      <c r="AJ1" s="6"/>
      <c r="AK1" s="6"/>
      <c r="AL1" s="24"/>
      <c r="AM1" s="6"/>
      <c r="AN1" s="6"/>
      <c r="AO1" s="6"/>
      <c r="AP1" s="96"/>
      <c r="AQ1" s="23"/>
      <c r="AR1" s="6"/>
      <c r="AS1" s="6"/>
      <c r="AT1" s="24"/>
      <c r="AU1" s="96"/>
      <c r="AV1" s="23"/>
      <c r="AW1" s="6"/>
      <c r="AX1" s="6"/>
      <c r="AY1" s="24"/>
      <c r="AZ1" s="52"/>
      <c r="BA1" s="6"/>
      <c r="BB1" s="6"/>
      <c r="BC1" s="96"/>
      <c r="BD1" s="23"/>
      <c r="BE1" s="6"/>
      <c r="BF1" s="6"/>
      <c r="BG1" s="24"/>
      <c r="BH1" s="52"/>
      <c r="BI1" s="6"/>
      <c r="BJ1" s="6"/>
    </row>
    <row r="2" spans="1:62" s="81" customFormat="1" thickBot="1">
      <c r="A2" s="76"/>
      <c r="B2" s="77"/>
      <c r="C2" s="78"/>
      <c r="D2" s="79"/>
      <c r="E2" s="79"/>
      <c r="F2" s="79"/>
      <c r="G2" s="107"/>
      <c r="H2" s="79"/>
      <c r="I2" s="79"/>
      <c r="J2" s="79"/>
      <c r="K2" s="79"/>
      <c r="L2" s="97"/>
      <c r="M2" s="80"/>
      <c r="N2" s="97"/>
      <c r="O2" s="76"/>
      <c r="R2" s="82"/>
      <c r="S2" s="97"/>
      <c r="T2" s="76"/>
      <c r="W2" s="82"/>
      <c r="Z2" s="109"/>
      <c r="AA2" s="90"/>
      <c r="AB2" s="111"/>
      <c r="AC2" s="97"/>
      <c r="AD2" s="76"/>
      <c r="AG2" s="82"/>
      <c r="AH2" s="97"/>
      <c r="AI2" s="76"/>
      <c r="AL2" s="82"/>
      <c r="AP2" s="97"/>
      <c r="AQ2" s="76"/>
      <c r="AT2" s="82"/>
      <c r="AU2" s="97"/>
      <c r="AV2" s="76"/>
      <c r="AY2" s="82"/>
      <c r="AZ2" s="83"/>
      <c r="BC2" s="97"/>
      <c r="BD2" s="76"/>
      <c r="BG2" s="82"/>
      <c r="BH2" s="83"/>
    </row>
    <row r="3" spans="1:62" s="2" customFormat="1" ht="14" thickTop="1" thickBot="1">
      <c r="A3" s="55"/>
      <c r="B3" s="9"/>
      <c r="C3" s="98" t="s">
        <v>1</v>
      </c>
      <c r="D3" s="99"/>
      <c r="E3" s="99"/>
      <c r="F3" s="100"/>
      <c r="G3" s="107"/>
      <c r="H3" s="98" t="s">
        <v>2</v>
      </c>
      <c r="I3" s="99"/>
      <c r="J3" s="99"/>
      <c r="K3" s="100"/>
      <c r="L3" s="97"/>
      <c r="M3" s="21" t="s">
        <v>13</v>
      </c>
      <c r="N3" s="97"/>
      <c r="O3" s="98" t="s">
        <v>3</v>
      </c>
      <c r="P3" s="99"/>
      <c r="Q3" s="99"/>
      <c r="R3" s="100"/>
      <c r="S3" s="97"/>
      <c r="T3" s="98" t="s">
        <v>4</v>
      </c>
      <c r="U3" s="99"/>
      <c r="V3" s="99"/>
      <c r="W3" s="100"/>
      <c r="X3" s="42"/>
      <c r="Y3" s="87"/>
      <c r="Z3" s="87"/>
      <c r="AA3" s="90"/>
      <c r="AB3" s="88" t="s">
        <v>14</v>
      </c>
      <c r="AC3" s="97"/>
      <c r="AD3" s="120" t="s">
        <v>12</v>
      </c>
      <c r="AE3" s="121"/>
      <c r="AF3" s="121"/>
      <c r="AG3" s="122"/>
      <c r="AH3" s="97"/>
      <c r="AI3" s="98" t="s">
        <v>5</v>
      </c>
      <c r="AJ3" s="99"/>
      <c r="AK3" s="99"/>
      <c r="AL3" s="100"/>
      <c r="AM3" s="98" t="s">
        <v>10</v>
      </c>
      <c r="AN3" s="99"/>
      <c r="AO3" s="100"/>
      <c r="AP3" s="97"/>
      <c r="AQ3" s="103" t="s">
        <v>42</v>
      </c>
      <c r="AR3" s="104"/>
      <c r="AS3" s="104"/>
      <c r="AT3" s="105"/>
      <c r="AU3" s="97"/>
      <c r="AV3" s="98" t="s">
        <v>15</v>
      </c>
      <c r="AW3" s="99"/>
      <c r="AX3" s="99"/>
      <c r="AY3" s="100"/>
      <c r="AZ3" s="98" t="s">
        <v>10</v>
      </c>
      <c r="BA3" s="99"/>
      <c r="BB3" s="100"/>
      <c r="BC3" s="97"/>
      <c r="BD3" s="98" t="s">
        <v>16</v>
      </c>
      <c r="BE3" s="99"/>
      <c r="BF3" s="99"/>
      <c r="BG3" s="100"/>
      <c r="BH3" s="41" t="s">
        <v>10</v>
      </c>
      <c r="BI3" s="43"/>
      <c r="BJ3" s="44"/>
    </row>
    <row r="4" spans="1:62" s="2" customFormat="1" ht="14" thickTop="1" thickBot="1">
      <c r="A4" s="55"/>
      <c r="B4" s="10"/>
      <c r="C4" s="13">
        <v>1</v>
      </c>
      <c r="D4" s="3">
        <v>2</v>
      </c>
      <c r="E4" s="3">
        <v>3</v>
      </c>
      <c r="F4" s="3">
        <v>4</v>
      </c>
      <c r="G4" s="107"/>
      <c r="H4" s="3">
        <v>1</v>
      </c>
      <c r="I4" s="3">
        <v>2</v>
      </c>
      <c r="J4" s="3">
        <v>3</v>
      </c>
      <c r="K4" s="14">
        <v>4</v>
      </c>
      <c r="L4" s="97"/>
      <c r="M4" s="19"/>
      <c r="N4" s="97"/>
      <c r="O4" s="16">
        <v>1</v>
      </c>
      <c r="P4" s="5">
        <v>2</v>
      </c>
      <c r="Q4" s="5">
        <v>3</v>
      </c>
      <c r="R4" s="17">
        <v>4</v>
      </c>
      <c r="S4" s="97"/>
      <c r="T4" s="13">
        <v>1</v>
      </c>
      <c r="U4" s="3">
        <v>2</v>
      </c>
      <c r="V4" s="3">
        <v>3</v>
      </c>
      <c r="W4" s="14">
        <v>4</v>
      </c>
      <c r="X4" s="3" t="s">
        <v>11</v>
      </c>
      <c r="Y4" s="118" t="s">
        <v>7</v>
      </c>
      <c r="Z4" s="119" t="s">
        <v>8</v>
      </c>
      <c r="AA4" s="90"/>
      <c r="AB4" s="112"/>
      <c r="AC4" s="97"/>
      <c r="AD4" s="13"/>
      <c r="AE4" s="3"/>
      <c r="AF4" s="3"/>
      <c r="AG4" s="14"/>
      <c r="AH4" s="97"/>
      <c r="AI4" s="13">
        <v>1</v>
      </c>
      <c r="AJ4" s="3">
        <v>2</v>
      </c>
      <c r="AK4" s="3">
        <v>3</v>
      </c>
      <c r="AL4" s="14">
        <v>4</v>
      </c>
      <c r="AM4" s="3" t="s">
        <v>0</v>
      </c>
      <c r="AN4" s="3" t="s">
        <v>7</v>
      </c>
      <c r="AO4" s="3" t="s">
        <v>8</v>
      </c>
      <c r="AP4" s="97"/>
      <c r="AQ4" s="30">
        <v>1</v>
      </c>
      <c r="AR4" s="31">
        <v>2</v>
      </c>
      <c r="AS4" s="31">
        <v>3</v>
      </c>
      <c r="AT4" s="32">
        <v>4</v>
      </c>
      <c r="AU4" s="97"/>
      <c r="AV4" s="13">
        <v>1</v>
      </c>
      <c r="AW4" s="3">
        <v>2</v>
      </c>
      <c r="AX4" s="3">
        <v>3</v>
      </c>
      <c r="AY4" s="14">
        <v>4</v>
      </c>
      <c r="AZ4" s="3" t="s">
        <v>6</v>
      </c>
      <c r="BA4" s="3" t="s">
        <v>7</v>
      </c>
      <c r="BB4" s="3" t="s">
        <v>8</v>
      </c>
      <c r="BC4" s="97"/>
      <c r="BD4" s="13">
        <v>1</v>
      </c>
      <c r="BE4" s="3">
        <v>2</v>
      </c>
      <c r="BF4" s="3">
        <v>3</v>
      </c>
      <c r="BG4" s="14">
        <v>4</v>
      </c>
      <c r="BH4" s="3" t="s">
        <v>6</v>
      </c>
      <c r="BI4" s="3" t="s">
        <v>7</v>
      </c>
      <c r="BJ4" s="3" t="s">
        <v>8</v>
      </c>
    </row>
    <row r="5" spans="1:62" s="27" customFormat="1" ht="14" thickTop="1" thickBot="1">
      <c r="A5" s="56" t="s">
        <v>27</v>
      </c>
      <c r="G5" s="107"/>
      <c r="L5" s="97"/>
      <c r="M5" s="38"/>
      <c r="N5" s="97"/>
      <c r="S5" s="97"/>
      <c r="AA5" s="90"/>
      <c r="AB5" s="38"/>
      <c r="AC5" s="97"/>
      <c r="AH5" s="97"/>
      <c r="AP5" s="97"/>
      <c r="AQ5" s="28"/>
      <c r="AT5" s="29"/>
      <c r="AU5" s="97"/>
      <c r="BC5" s="97"/>
    </row>
    <row r="6" spans="1:62" ht="16" thickBot="1">
      <c r="A6" s="57"/>
      <c r="B6" s="46" t="s">
        <v>21</v>
      </c>
      <c r="C6" s="64"/>
      <c r="D6" s="64"/>
      <c r="E6" s="64"/>
      <c r="F6" s="64"/>
      <c r="G6" s="107"/>
      <c r="H6" s="58"/>
      <c r="I6" s="58"/>
      <c r="J6" s="58"/>
      <c r="K6" s="58"/>
      <c r="L6" s="97"/>
      <c r="M6" s="65">
        <v>220</v>
      </c>
      <c r="N6" s="97"/>
      <c r="O6" s="23" t="e">
        <f>(C6*25)/H6</f>
        <v>#DIV/0!</v>
      </c>
      <c r="P6" s="23" t="e">
        <f t="shared" ref="P6:R7" si="0">(D6*25)/I6</f>
        <v>#DIV/0!</v>
      </c>
      <c r="Q6" s="23" t="e">
        <f t="shared" si="0"/>
        <v>#DIV/0!</v>
      </c>
      <c r="R6" s="23" t="e">
        <f t="shared" si="0"/>
        <v>#DIV/0!</v>
      </c>
      <c r="S6" s="97"/>
      <c r="T6" s="12" t="e">
        <f>O6/$M6</f>
        <v>#DIV/0!</v>
      </c>
      <c r="U6" s="4" t="e">
        <f t="shared" ref="U6:W6" si="1">P6/$M6</f>
        <v>#DIV/0!</v>
      </c>
      <c r="V6" s="4" t="e">
        <f t="shared" si="1"/>
        <v>#DIV/0!</v>
      </c>
      <c r="W6" s="15" t="e">
        <f t="shared" si="1"/>
        <v>#DIV/0!</v>
      </c>
      <c r="X6" s="4" t="e">
        <f>AVERAGE(T6:W6)</f>
        <v>#DIV/0!</v>
      </c>
      <c r="Y6" s="116" t="e">
        <f>STDEV(T6:W6)</f>
        <v>#DIV/0!</v>
      </c>
      <c r="Z6" s="117" t="e">
        <f>STDEV(T6:W6)/SQRT(COUNT(T6:W6))</f>
        <v>#DIV/0!</v>
      </c>
      <c r="AB6" s="113">
        <v>178</v>
      </c>
      <c r="AC6" s="97"/>
      <c r="AD6" s="12" t="e">
        <f>T6*$AB6</f>
        <v>#DIV/0!</v>
      </c>
      <c r="AE6" s="4" t="e">
        <f>U6*$AB6</f>
        <v>#DIV/0!</v>
      </c>
      <c r="AF6" s="4" t="e">
        <f>V6*$AB6</f>
        <v>#DIV/0!</v>
      </c>
      <c r="AG6" s="15" t="e">
        <f>W6*$AB6</f>
        <v>#DIV/0!</v>
      </c>
      <c r="AH6" s="97"/>
      <c r="AI6" s="12" t="e">
        <f>T6/$T$24*100</f>
        <v>#DIV/0!</v>
      </c>
      <c r="AJ6" s="12" t="e">
        <f>U6/$U$24*100</f>
        <v>#DIV/0!</v>
      </c>
      <c r="AK6" s="12" t="e">
        <f>V6/$V$24*100</f>
        <v>#DIV/0!</v>
      </c>
      <c r="AL6" s="12" t="e">
        <f>W6/$W$24*100</f>
        <v>#DIV/0!</v>
      </c>
      <c r="AM6" s="4" t="e">
        <f>AVERAGE(AI6:AL6)</f>
        <v>#DIV/0!</v>
      </c>
      <c r="AN6" s="4" t="e">
        <f>STDEV(AI6:AL6)</f>
        <v>#DIV/0!</v>
      </c>
      <c r="AO6" s="4" t="e">
        <f>STDEV(AI6:AL6)/SQRT(COUNT(AI6:AL6))</f>
        <v>#DIV/0!</v>
      </c>
      <c r="AP6" s="97"/>
      <c r="AQ6" s="66"/>
      <c r="AR6" s="67"/>
      <c r="AS6" s="67"/>
      <c r="AT6" s="68"/>
      <c r="AU6" s="97"/>
      <c r="AV6" s="12" t="e">
        <f t="shared" ref="AV6:AY7" si="2">AD6/AQ6</f>
        <v>#DIV/0!</v>
      </c>
      <c r="AW6" s="4" t="e">
        <f t="shared" si="2"/>
        <v>#DIV/0!</v>
      </c>
      <c r="AX6" s="4" t="e">
        <f t="shared" si="2"/>
        <v>#DIV/0!</v>
      </c>
      <c r="AY6" s="15" t="e">
        <f t="shared" si="2"/>
        <v>#DIV/0!</v>
      </c>
      <c r="AZ6" s="5" t="e">
        <f>AVERAGE(AV6:AY6)</f>
        <v>#DIV/0!</v>
      </c>
      <c r="BA6" s="4" t="e">
        <f>STDEV(AV6:AY6)</f>
        <v>#DIV/0!</v>
      </c>
      <c r="BB6" s="4" t="e">
        <f>STDEV(AV6:AY6)/SQRT(COUNT(AV6:AY6))</f>
        <v>#DIV/0!</v>
      </c>
      <c r="BC6" s="97"/>
      <c r="BD6" s="12" t="e">
        <f>T6/AQ6</f>
        <v>#DIV/0!</v>
      </c>
      <c r="BE6" s="12" t="e">
        <f>U6/AR6</f>
        <v>#DIV/0!</v>
      </c>
      <c r="BF6" s="12" t="e">
        <f>V6/AS6</f>
        <v>#DIV/0!</v>
      </c>
      <c r="BG6" s="12" t="e">
        <f>W6/AT6</f>
        <v>#DIV/0!</v>
      </c>
      <c r="BH6" s="5" t="e">
        <f>AVERAGE(BD6:BG6)</f>
        <v>#DIV/0!</v>
      </c>
      <c r="BI6" s="4" t="e">
        <f>STDEV(BD6:BG6)</f>
        <v>#DIV/0!</v>
      </c>
      <c r="BJ6" s="4" t="e">
        <f>STDEV(BD6:BG6)/SQRT(COUNT(BD6:BG6))</f>
        <v>#DIV/0!</v>
      </c>
    </row>
    <row r="7" spans="1:62" s="33" customFormat="1" ht="15">
      <c r="A7" s="57"/>
      <c r="B7" s="39" t="s">
        <v>22</v>
      </c>
      <c r="C7" s="64"/>
      <c r="D7" s="64"/>
      <c r="E7" s="64"/>
      <c r="F7" s="64"/>
      <c r="G7" s="107"/>
      <c r="H7" s="58"/>
      <c r="I7" s="58"/>
      <c r="J7" s="58"/>
      <c r="K7" s="58"/>
      <c r="L7" s="97"/>
      <c r="M7" s="65">
        <v>250</v>
      </c>
      <c r="N7" s="97"/>
      <c r="O7" s="23" t="e">
        <f>(C7*25)/H7</f>
        <v>#DIV/0!</v>
      </c>
      <c r="P7" s="23" t="e">
        <f t="shared" si="0"/>
        <v>#DIV/0!</v>
      </c>
      <c r="Q7" s="23" t="e">
        <f t="shared" si="0"/>
        <v>#DIV/0!</v>
      </c>
      <c r="R7" s="23" t="e">
        <f t="shared" si="0"/>
        <v>#DIV/0!</v>
      </c>
      <c r="S7" s="97"/>
      <c r="T7" s="37" t="e">
        <f t="shared" ref="T7" si="3">O7/$M7</f>
        <v>#DIV/0!</v>
      </c>
      <c r="U7" s="34" t="e">
        <f>P7/$M7</f>
        <v>#DIV/0!</v>
      </c>
      <c r="V7" s="34" t="e">
        <f>Q7/$M7</f>
        <v>#DIV/0!</v>
      </c>
      <c r="W7" s="36" t="e">
        <f>R7/$M7</f>
        <v>#DIV/0!</v>
      </c>
      <c r="X7" s="4" t="e">
        <f>AVERAGE(T7:W7)</f>
        <v>#DIV/0!</v>
      </c>
      <c r="Y7" s="116" t="e">
        <f>STDEV(T7:W7)</f>
        <v>#DIV/0!</v>
      </c>
      <c r="Z7" s="117" t="e">
        <f>STDEV(T7:W7)/SQRT(COUNT(T7:W7))</f>
        <v>#DIV/0!</v>
      </c>
      <c r="AA7" s="90"/>
      <c r="AB7" s="113">
        <v>208</v>
      </c>
      <c r="AC7" s="97"/>
      <c r="AD7" s="37" t="e">
        <f>T7*$AB7</f>
        <v>#DIV/0!</v>
      </c>
      <c r="AE7" s="34" t="e">
        <f>U7*$AB7</f>
        <v>#DIV/0!</v>
      </c>
      <c r="AF7" s="34" t="e">
        <f>V7*$AB7</f>
        <v>#DIV/0!</v>
      </c>
      <c r="AG7" s="36" t="e">
        <f>W7*$AB7</f>
        <v>#DIV/0!</v>
      </c>
      <c r="AH7" s="97"/>
      <c r="AI7" s="37" t="e">
        <f>T7/$T$43*100</f>
        <v>#DIV/0!</v>
      </c>
      <c r="AJ7" s="37" t="e">
        <f>U7/$U$43*100</f>
        <v>#DIV/0!</v>
      </c>
      <c r="AK7" s="37" t="e">
        <f>V7/$V$43*100</f>
        <v>#DIV/0!</v>
      </c>
      <c r="AL7" s="37" t="e">
        <f>W7/$W$43*100</f>
        <v>#DIV/0!</v>
      </c>
      <c r="AM7" s="34" t="e">
        <f>AVERAGE(AI7:AL7)</f>
        <v>#DIV/0!</v>
      </c>
      <c r="AN7" s="34" t="e">
        <f>STDEV(AI7:AL7)</f>
        <v>#DIV/0!</v>
      </c>
      <c r="AO7" s="34" t="e">
        <f>STDEV(AI7:AL7)/SQRT(COUNT(AI7:AL7))</f>
        <v>#DIV/0!</v>
      </c>
      <c r="AP7" s="97"/>
      <c r="AQ7" s="69"/>
      <c r="AR7" s="70"/>
      <c r="AS7" s="70"/>
      <c r="AT7" s="71"/>
      <c r="AU7" s="97"/>
      <c r="AV7" s="37" t="e">
        <f t="shared" si="2"/>
        <v>#DIV/0!</v>
      </c>
      <c r="AW7" s="34" t="e">
        <f t="shared" si="2"/>
        <v>#DIV/0!</v>
      </c>
      <c r="AX7" s="34" t="e">
        <f t="shared" si="2"/>
        <v>#DIV/0!</v>
      </c>
      <c r="AY7" s="36" t="e">
        <f t="shared" si="2"/>
        <v>#DIV/0!</v>
      </c>
      <c r="AZ7" s="35" t="e">
        <f>AVERAGE(AV7:AY7)</f>
        <v>#DIV/0!</v>
      </c>
      <c r="BA7" s="34" t="e">
        <f>STDEV(AV7:AY7)</f>
        <v>#DIV/0!</v>
      </c>
      <c r="BB7" s="34" t="e">
        <f>STDEV(AV7:AY7)/SQRT(COUNT(AV7:AY7))</f>
        <v>#DIV/0!</v>
      </c>
      <c r="BC7" s="97"/>
      <c r="BD7" s="37" t="e">
        <f>T7/AQ7</f>
        <v>#DIV/0!</v>
      </c>
      <c r="BE7" s="37" t="e">
        <f>U7/AR7</f>
        <v>#DIV/0!</v>
      </c>
      <c r="BF7" s="37" t="e">
        <f>V7/AS7</f>
        <v>#DIV/0!</v>
      </c>
      <c r="BG7" s="37" t="e">
        <f>W7/AT7</f>
        <v>#DIV/0!</v>
      </c>
      <c r="BH7" s="35" t="e">
        <f>AVERAGE(BD7:BG7)</f>
        <v>#DIV/0!</v>
      </c>
      <c r="BI7" s="34" t="e">
        <f>STDEV(BD7:BG7)</f>
        <v>#DIV/0!</v>
      </c>
      <c r="BJ7" s="34" t="e">
        <f>STDEV(BD7:BG7)/SQRT(COUNT(BD7:BG7))</f>
        <v>#DIV/0!</v>
      </c>
    </row>
    <row r="8" spans="1:62" s="27" customFormat="1" thickBot="1">
      <c r="A8" s="56" t="s">
        <v>28</v>
      </c>
      <c r="B8" s="47"/>
      <c r="G8" s="107"/>
      <c r="L8" s="97"/>
      <c r="M8" s="38"/>
      <c r="N8" s="97"/>
      <c r="S8" s="97"/>
      <c r="AA8" s="90"/>
      <c r="AB8" s="38"/>
      <c r="AC8" s="97"/>
      <c r="AH8" s="97"/>
      <c r="AP8" s="97"/>
      <c r="AQ8" s="28"/>
      <c r="AT8" s="29"/>
      <c r="AU8" s="97"/>
      <c r="BC8" s="97"/>
    </row>
    <row r="9" spans="1:62" ht="16" thickBot="1">
      <c r="A9" s="12"/>
      <c r="B9" s="48" t="s">
        <v>23</v>
      </c>
      <c r="C9" s="64"/>
      <c r="D9" s="64"/>
      <c r="E9" s="64"/>
      <c r="F9" s="64"/>
      <c r="G9" s="107"/>
      <c r="H9" s="91"/>
      <c r="I9" s="91"/>
      <c r="J9" s="91"/>
      <c r="K9" s="91"/>
      <c r="L9" s="97"/>
      <c r="M9" s="65">
        <v>270</v>
      </c>
      <c r="N9" s="97"/>
      <c r="O9" s="23" t="e">
        <f>(C9*25)/H9</f>
        <v>#DIV/0!</v>
      </c>
      <c r="P9" s="23" t="e">
        <f t="shared" ref="P9:P10" si="4">(D9*25)/I9</f>
        <v>#DIV/0!</v>
      </c>
      <c r="Q9" s="23" t="e">
        <f t="shared" ref="Q9:Q10" si="5">(E9*25)/J9</f>
        <v>#DIV/0!</v>
      </c>
      <c r="R9" s="23" t="e">
        <f t="shared" ref="R9:R10" si="6">(F9*25)/K9</f>
        <v>#DIV/0!</v>
      </c>
      <c r="S9" s="97"/>
      <c r="T9" s="12" t="e">
        <f t="shared" ref="T9:W12" si="7">O9/$M9</f>
        <v>#DIV/0!</v>
      </c>
      <c r="U9" s="4" t="e">
        <f t="shared" si="7"/>
        <v>#DIV/0!</v>
      </c>
      <c r="V9" s="4" t="e">
        <f t="shared" si="7"/>
        <v>#DIV/0!</v>
      </c>
      <c r="W9" s="15" t="e">
        <f t="shared" si="7"/>
        <v>#DIV/0!</v>
      </c>
      <c r="X9" s="4" t="e">
        <f>AVERAGE(T9:W9)</f>
        <v>#DIV/0!</v>
      </c>
      <c r="Y9" s="116" t="e">
        <f>STDEV(T9:W9)</f>
        <v>#DIV/0!</v>
      </c>
      <c r="Z9" s="117" t="e">
        <f>STDEV(T9:W9)/SQRT(COUNT(T9:W9))</f>
        <v>#DIV/0!</v>
      </c>
      <c r="AB9" s="113">
        <v>270</v>
      </c>
      <c r="AC9" s="97"/>
      <c r="AD9" s="12" t="e">
        <f>T9*$AB9</f>
        <v>#DIV/0!</v>
      </c>
      <c r="AE9" s="4" t="e">
        <f>U9*$AB9</f>
        <v>#DIV/0!</v>
      </c>
      <c r="AF9" s="4" t="e">
        <f>V9*$AB9</f>
        <v>#DIV/0!</v>
      </c>
      <c r="AG9" s="15" t="e">
        <f>W9*$AB9</f>
        <v>#DIV/0!</v>
      </c>
      <c r="AH9" s="97"/>
      <c r="AI9" s="12" t="e">
        <f>T9/$T$24*100</f>
        <v>#DIV/0!</v>
      </c>
      <c r="AJ9" s="12" t="e">
        <f>U9/$U$24*100</f>
        <v>#DIV/0!</v>
      </c>
      <c r="AK9" s="12" t="e">
        <f>V9/$V$24*100</f>
        <v>#DIV/0!</v>
      </c>
      <c r="AL9" s="12" t="e">
        <f>W9/$W$24*100</f>
        <v>#DIV/0!</v>
      </c>
      <c r="AM9" s="4" t="e">
        <f>AVERAGE(AI9:AL9)</f>
        <v>#DIV/0!</v>
      </c>
      <c r="AN9" s="4" t="e">
        <f>STDEV(AI9:AL9)</f>
        <v>#DIV/0!</v>
      </c>
      <c r="AO9" s="4" t="e">
        <f>STDEV(AI9:AL9)/SQRT(COUNT(AI9:AL9))</f>
        <v>#DIV/0!</v>
      </c>
      <c r="AP9" s="97"/>
      <c r="AQ9" s="66"/>
      <c r="AR9" s="67"/>
      <c r="AS9" s="67"/>
      <c r="AT9" s="68"/>
      <c r="AU9" s="97"/>
      <c r="AV9" s="12" t="e">
        <f t="shared" ref="AV9:AY12" si="8">AD9/AQ9</f>
        <v>#DIV/0!</v>
      </c>
      <c r="AW9" s="4" t="e">
        <f t="shared" si="8"/>
        <v>#DIV/0!</v>
      </c>
      <c r="AX9" s="4" t="e">
        <f t="shared" si="8"/>
        <v>#DIV/0!</v>
      </c>
      <c r="AY9" s="15" t="e">
        <f t="shared" si="8"/>
        <v>#DIV/0!</v>
      </c>
      <c r="AZ9" s="5" t="e">
        <f>AVERAGE(AV9:AY9)</f>
        <v>#DIV/0!</v>
      </c>
      <c r="BA9" s="4" t="e">
        <f>STDEV(AV9:AY9)</f>
        <v>#DIV/0!</v>
      </c>
      <c r="BB9" s="4" t="e">
        <f>STDEV(AV9:AY9)/SQRT(COUNT(AV9:AY9))</f>
        <v>#DIV/0!</v>
      </c>
      <c r="BC9" s="97"/>
      <c r="BD9" s="12" t="e">
        <f>T9/AQ9</f>
        <v>#DIV/0!</v>
      </c>
      <c r="BE9" s="12" t="e">
        <f>U9/AR9</f>
        <v>#DIV/0!</v>
      </c>
      <c r="BF9" s="12" t="e">
        <f>V9/AS9</f>
        <v>#DIV/0!</v>
      </c>
      <c r="BG9" s="12" t="e">
        <f>W9/AT9</f>
        <v>#DIV/0!</v>
      </c>
      <c r="BH9" s="5" t="e">
        <f>AVERAGE(BD9:BG9)</f>
        <v>#DIV/0!</v>
      </c>
      <c r="BI9" s="4" t="e">
        <f>STDEV(BD9:BG9)</f>
        <v>#DIV/0!</v>
      </c>
      <c r="BJ9" s="4" t="e">
        <f>STDEV(BD9:BG9)/SQRT(COUNT(BD9:BG9))</f>
        <v>#DIV/0!</v>
      </c>
    </row>
    <row r="10" spans="1:62" s="33" customFormat="1" ht="16" thickBot="1">
      <c r="A10" s="37"/>
      <c r="B10" s="48" t="s">
        <v>24</v>
      </c>
      <c r="C10" s="64"/>
      <c r="D10" s="64"/>
      <c r="E10" s="64"/>
      <c r="F10" s="64"/>
      <c r="G10" s="107"/>
      <c r="H10" s="91"/>
      <c r="I10" s="91"/>
      <c r="J10" s="91"/>
      <c r="K10" s="91"/>
      <c r="L10" s="97"/>
      <c r="M10" s="65">
        <v>298</v>
      </c>
      <c r="N10" s="97"/>
      <c r="O10" s="23" t="e">
        <f>(C10*25)/H10</f>
        <v>#DIV/0!</v>
      </c>
      <c r="P10" s="23" t="e">
        <f t="shared" si="4"/>
        <v>#DIV/0!</v>
      </c>
      <c r="Q10" s="23" t="e">
        <f t="shared" si="5"/>
        <v>#DIV/0!</v>
      </c>
      <c r="R10" s="23" t="e">
        <f t="shared" si="6"/>
        <v>#DIV/0!</v>
      </c>
      <c r="S10" s="97"/>
      <c r="T10" s="37" t="e">
        <f t="shared" si="7"/>
        <v>#DIV/0!</v>
      </c>
      <c r="U10" s="34" t="e">
        <f t="shared" si="7"/>
        <v>#DIV/0!</v>
      </c>
      <c r="V10" s="34" t="e">
        <f t="shared" si="7"/>
        <v>#DIV/0!</v>
      </c>
      <c r="W10" s="36" t="e">
        <f t="shared" si="7"/>
        <v>#DIV/0!</v>
      </c>
      <c r="X10" s="4" t="e">
        <f t="shared" ref="X10:X12" si="9">AVERAGE(T10:W10)</f>
        <v>#DIV/0!</v>
      </c>
      <c r="Y10" s="116" t="e">
        <f t="shared" ref="Y10:Y12" si="10">STDEV(T10:W10)</f>
        <v>#DIV/0!</v>
      </c>
      <c r="Z10" s="117" t="e">
        <f t="shared" ref="Z10:Z12" si="11">STDEV(T10:W10)/SQRT(COUNT(T10:W10))</f>
        <v>#DIV/0!</v>
      </c>
      <c r="AA10" s="90"/>
      <c r="AB10" s="113">
        <v>298</v>
      </c>
      <c r="AC10" s="97"/>
      <c r="AD10" s="37" t="e">
        <f>T10*$AB10</f>
        <v>#DIV/0!</v>
      </c>
      <c r="AE10" s="34" t="e">
        <f>U10*$AB10</f>
        <v>#DIV/0!</v>
      </c>
      <c r="AF10" s="34" t="e">
        <f>V10*$AB10</f>
        <v>#DIV/0!</v>
      </c>
      <c r="AG10" s="36" t="e">
        <f>W10*$AB10</f>
        <v>#DIV/0!</v>
      </c>
      <c r="AH10" s="97"/>
      <c r="AI10" s="37" t="e">
        <f>T10/$T$39*100</f>
        <v>#DIV/0!</v>
      </c>
      <c r="AJ10" s="37" t="e">
        <f>U10/$U$39*100</f>
        <v>#DIV/0!</v>
      </c>
      <c r="AK10" s="37" t="e">
        <f>V10/$V$39*100</f>
        <v>#DIV/0!</v>
      </c>
      <c r="AL10" s="37" t="e">
        <f>W10/$W$39*100</f>
        <v>#DIV/0!</v>
      </c>
      <c r="AM10" s="34" t="e">
        <f>AVERAGE(AI10:AL10)</f>
        <v>#DIV/0!</v>
      </c>
      <c r="AN10" s="34" t="e">
        <f>STDEV(AI10:AL10)</f>
        <v>#DIV/0!</v>
      </c>
      <c r="AO10" s="34" t="e">
        <f>STDEV(AI10:AL10)/SQRT(COUNT(AI10:AL10))</f>
        <v>#DIV/0!</v>
      </c>
      <c r="AP10" s="97"/>
      <c r="AQ10" s="69"/>
      <c r="AR10" s="70"/>
      <c r="AS10" s="70"/>
      <c r="AT10" s="71"/>
      <c r="AU10" s="97"/>
      <c r="AV10" s="37" t="e">
        <f t="shared" si="8"/>
        <v>#DIV/0!</v>
      </c>
      <c r="AW10" s="34" t="e">
        <f t="shared" si="8"/>
        <v>#DIV/0!</v>
      </c>
      <c r="AX10" s="34" t="e">
        <f t="shared" si="8"/>
        <v>#DIV/0!</v>
      </c>
      <c r="AY10" s="36" t="e">
        <f t="shared" si="8"/>
        <v>#DIV/0!</v>
      </c>
      <c r="AZ10" s="35" t="e">
        <f>AVERAGE(AV10:AY10)</f>
        <v>#DIV/0!</v>
      </c>
      <c r="BA10" s="34" t="e">
        <f>STDEV(AV10:AY10)</f>
        <v>#DIV/0!</v>
      </c>
      <c r="BB10" s="34" t="e">
        <f>STDEV(AV10:AY10)/SQRT(COUNT(AV10:AY10))</f>
        <v>#DIV/0!</v>
      </c>
      <c r="BC10" s="97"/>
      <c r="BD10" s="37" t="e">
        <f>T10/AQ10</f>
        <v>#DIV/0!</v>
      </c>
      <c r="BE10" s="37" t="e">
        <f>U10/AR10</f>
        <v>#DIV/0!</v>
      </c>
      <c r="BF10" s="37" t="e">
        <f>V10/AS10</f>
        <v>#DIV/0!</v>
      </c>
      <c r="BG10" s="37" t="e">
        <f>W10/AT10</f>
        <v>#DIV/0!</v>
      </c>
      <c r="BH10" s="35" t="e">
        <f>AVERAGE(BD10:BG10)</f>
        <v>#DIV/0!</v>
      </c>
      <c r="BI10" s="34" t="e">
        <f>STDEV(BD10:BG10)</f>
        <v>#DIV/0!</v>
      </c>
      <c r="BJ10" s="34" t="e">
        <f>STDEV(BD10:BG10)/SQRT(COUNT(BD10:BG10))</f>
        <v>#DIV/0!</v>
      </c>
    </row>
    <row r="11" spans="1:62" s="33" customFormat="1" ht="16" thickBot="1">
      <c r="A11" s="37"/>
      <c r="B11" s="48" t="s">
        <v>25</v>
      </c>
      <c r="C11" s="64"/>
      <c r="D11" s="64"/>
      <c r="E11" s="64"/>
      <c r="F11" s="64"/>
      <c r="G11" s="107"/>
      <c r="H11" s="91"/>
      <c r="I11" s="91"/>
      <c r="J11" s="91"/>
      <c r="K11" s="91"/>
      <c r="L11" s="97"/>
      <c r="M11" s="65">
        <v>354</v>
      </c>
      <c r="N11" s="97"/>
      <c r="O11" s="23" t="e">
        <f>(C11*25)/H11</f>
        <v>#DIV/0!</v>
      </c>
      <c r="P11" s="23" t="e">
        <f t="shared" ref="P11:P12" si="12">(D11*25)/I11</f>
        <v>#DIV/0!</v>
      </c>
      <c r="Q11" s="23" t="e">
        <f t="shared" ref="Q11:Q12" si="13">(E11*25)/J11</f>
        <v>#DIV/0!</v>
      </c>
      <c r="R11" s="23" t="e">
        <f t="shared" ref="R11:R12" si="14">(F11*25)/K11</f>
        <v>#DIV/0!</v>
      </c>
      <c r="S11" s="97"/>
      <c r="T11" s="37" t="e">
        <f t="shared" si="7"/>
        <v>#DIV/0!</v>
      </c>
      <c r="U11" s="34" t="e">
        <f t="shared" si="7"/>
        <v>#DIV/0!</v>
      </c>
      <c r="V11" s="34" t="e">
        <f t="shared" si="7"/>
        <v>#DIV/0!</v>
      </c>
      <c r="W11" s="36" t="e">
        <f t="shared" si="7"/>
        <v>#DIV/0!</v>
      </c>
      <c r="X11" s="4" t="e">
        <f t="shared" si="9"/>
        <v>#DIV/0!</v>
      </c>
      <c r="Y11" s="116" t="e">
        <f t="shared" si="10"/>
        <v>#DIV/0!</v>
      </c>
      <c r="Z11" s="117" t="e">
        <f t="shared" si="11"/>
        <v>#DIV/0!</v>
      </c>
      <c r="AA11" s="90"/>
      <c r="AB11" s="113">
        <v>354</v>
      </c>
      <c r="AC11" s="97"/>
      <c r="AD11" s="37" t="e">
        <f>T11*$AB11</f>
        <v>#DIV/0!</v>
      </c>
      <c r="AE11" s="34" t="e">
        <f>U11*$AB11</f>
        <v>#DIV/0!</v>
      </c>
      <c r="AF11" s="34" t="e">
        <f>V11*$AB11</f>
        <v>#DIV/0!</v>
      </c>
      <c r="AG11" s="36" t="e">
        <f>W11*$AB11</f>
        <v>#DIV/0!</v>
      </c>
      <c r="AH11" s="97"/>
      <c r="AI11" s="37" t="e">
        <f>T11/$T$39*100</f>
        <v>#DIV/0!</v>
      </c>
      <c r="AJ11" s="37" t="e">
        <f>U11/$U$39*100</f>
        <v>#DIV/0!</v>
      </c>
      <c r="AK11" s="37" t="e">
        <f>V11/$V$39*100</f>
        <v>#DIV/0!</v>
      </c>
      <c r="AL11" s="37" t="e">
        <f>W11/$W$39*100</f>
        <v>#DIV/0!</v>
      </c>
      <c r="AM11" s="34" t="e">
        <f>AVERAGE(AI11:AL11)</f>
        <v>#DIV/0!</v>
      </c>
      <c r="AN11" s="34" t="e">
        <f>STDEV(AI11:AL11)</f>
        <v>#DIV/0!</v>
      </c>
      <c r="AO11" s="34" t="e">
        <f>STDEV(AI11:AL11)/SQRT(COUNT(AI11:AL11))</f>
        <v>#DIV/0!</v>
      </c>
      <c r="AP11" s="97"/>
      <c r="AQ11" s="69"/>
      <c r="AR11" s="70"/>
      <c r="AS11" s="70"/>
      <c r="AT11" s="71"/>
      <c r="AU11" s="97"/>
      <c r="AV11" s="37" t="e">
        <f t="shared" si="8"/>
        <v>#DIV/0!</v>
      </c>
      <c r="AW11" s="34" t="e">
        <f t="shared" si="8"/>
        <v>#DIV/0!</v>
      </c>
      <c r="AX11" s="34" t="e">
        <f t="shared" si="8"/>
        <v>#DIV/0!</v>
      </c>
      <c r="AY11" s="36" t="e">
        <f t="shared" si="8"/>
        <v>#DIV/0!</v>
      </c>
      <c r="AZ11" s="35" t="e">
        <f>AVERAGE(AV11:AY11)</f>
        <v>#DIV/0!</v>
      </c>
      <c r="BA11" s="34" t="e">
        <f>STDEV(AV11:AY11)</f>
        <v>#DIV/0!</v>
      </c>
      <c r="BB11" s="34" t="e">
        <f>STDEV(AV11:AY11)/SQRT(COUNT(AV11:AY11))</f>
        <v>#DIV/0!</v>
      </c>
      <c r="BC11" s="97"/>
      <c r="BD11" s="37" t="e">
        <f>T11/AQ11</f>
        <v>#DIV/0!</v>
      </c>
      <c r="BE11" s="37" t="e">
        <f>U11/AR11</f>
        <v>#DIV/0!</v>
      </c>
      <c r="BF11" s="37" t="e">
        <f>V11/AS11</f>
        <v>#DIV/0!</v>
      </c>
      <c r="BG11" s="37" t="e">
        <f>W11/AT11</f>
        <v>#DIV/0!</v>
      </c>
      <c r="BH11" s="35" t="e">
        <f>AVERAGE(BD11:BG11)</f>
        <v>#DIV/0!</v>
      </c>
      <c r="BI11" s="34" t="e">
        <f>STDEV(BD11:BG11)</f>
        <v>#DIV/0!</v>
      </c>
      <c r="BJ11" s="34" t="e">
        <f>STDEV(BD11:BG11)/SQRT(COUNT(BD11:BG11))</f>
        <v>#DIV/0!</v>
      </c>
    </row>
    <row r="12" spans="1:62" s="40" customFormat="1" ht="15">
      <c r="A12" s="37"/>
      <c r="B12" s="48" t="s">
        <v>26</v>
      </c>
      <c r="C12" s="64"/>
      <c r="D12" s="64"/>
      <c r="E12" s="64"/>
      <c r="F12" s="64"/>
      <c r="G12" s="107"/>
      <c r="H12" s="91"/>
      <c r="I12" s="91"/>
      <c r="J12" s="91"/>
      <c r="K12" s="91"/>
      <c r="L12" s="97"/>
      <c r="M12" s="65">
        <v>382</v>
      </c>
      <c r="N12" s="97"/>
      <c r="O12" s="23" t="e">
        <f>(C12*25)/H12</f>
        <v>#DIV/0!</v>
      </c>
      <c r="P12" s="23" t="e">
        <f t="shared" si="12"/>
        <v>#DIV/0!</v>
      </c>
      <c r="Q12" s="23" t="e">
        <f t="shared" si="13"/>
        <v>#DIV/0!</v>
      </c>
      <c r="R12" s="23" t="e">
        <f t="shared" si="14"/>
        <v>#DIV/0!</v>
      </c>
      <c r="S12" s="97"/>
      <c r="T12" s="37" t="e">
        <f t="shared" si="7"/>
        <v>#DIV/0!</v>
      </c>
      <c r="U12" s="34" t="e">
        <f t="shared" si="7"/>
        <v>#DIV/0!</v>
      </c>
      <c r="V12" s="34" t="e">
        <f t="shared" si="7"/>
        <v>#DIV/0!</v>
      </c>
      <c r="W12" s="36" t="e">
        <f t="shared" si="7"/>
        <v>#DIV/0!</v>
      </c>
      <c r="X12" s="4" t="e">
        <f t="shared" si="9"/>
        <v>#DIV/0!</v>
      </c>
      <c r="Y12" s="116" t="e">
        <f t="shared" si="10"/>
        <v>#DIV/0!</v>
      </c>
      <c r="Z12" s="117" t="e">
        <f t="shared" si="11"/>
        <v>#DIV/0!</v>
      </c>
      <c r="AA12" s="90"/>
      <c r="AB12" s="113">
        <v>382</v>
      </c>
      <c r="AC12" s="97"/>
      <c r="AD12" s="37" t="e">
        <f>T12*$AB12</f>
        <v>#DIV/0!</v>
      </c>
      <c r="AE12" s="34" t="e">
        <f>U12*$AB12</f>
        <v>#DIV/0!</v>
      </c>
      <c r="AF12" s="34" t="e">
        <f>V12*$AB12</f>
        <v>#DIV/0!</v>
      </c>
      <c r="AG12" s="36" t="e">
        <f>W12*$AB12</f>
        <v>#DIV/0!</v>
      </c>
      <c r="AH12" s="97"/>
      <c r="AI12" s="37" t="e">
        <f>T12/$T$39*100</f>
        <v>#DIV/0!</v>
      </c>
      <c r="AJ12" s="37" t="e">
        <f>U12/$U$39*100</f>
        <v>#DIV/0!</v>
      </c>
      <c r="AK12" s="37" t="e">
        <f>V12/$V$39*100</f>
        <v>#DIV/0!</v>
      </c>
      <c r="AL12" s="37" t="e">
        <f>W12/$W$39*100</f>
        <v>#DIV/0!</v>
      </c>
      <c r="AM12" s="34" t="e">
        <f>AVERAGE(AI12:AL12)</f>
        <v>#DIV/0!</v>
      </c>
      <c r="AN12" s="34" t="e">
        <f>STDEV(AI12:AL12)</f>
        <v>#DIV/0!</v>
      </c>
      <c r="AO12" s="34" t="e">
        <f>STDEV(AI12:AL12)/SQRT(COUNT(AI12:AL12))</f>
        <v>#DIV/0!</v>
      </c>
      <c r="AP12" s="97"/>
      <c r="AQ12" s="69"/>
      <c r="AR12" s="70"/>
      <c r="AS12" s="70"/>
      <c r="AT12" s="71"/>
      <c r="AU12" s="97"/>
      <c r="AV12" s="37" t="e">
        <f t="shared" si="8"/>
        <v>#DIV/0!</v>
      </c>
      <c r="AW12" s="34" t="e">
        <f t="shared" si="8"/>
        <v>#DIV/0!</v>
      </c>
      <c r="AX12" s="34" t="e">
        <f t="shared" si="8"/>
        <v>#DIV/0!</v>
      </c>
      <c r="AY12" s="36" t="e">
        <f t="shared" si="8"/>
        <v>#DIV/0!</v>
      </c>
      <c r="AZ12" s="35" t="e">
        <f>AVERAGE(AV12:AY12)</f>
        <v>#DIV/0!</v>
      </c>
      <c r="BA12" s="34" t="e">
        <f>STDEV(AV12:AY12)</f>
        <v>#DIV/0!</v>
      </c>
      <c r="BB12" s="34" t="e">
        <f>STDEV(AV12:AY12)/SQRT(COUNT(AV12:AY12))</f>
        <v>#DIV/0!</v>
      </c>
      <c r="BC12" s="97"/>
      <c r="BD12" s="37" t="e">
        <f>T12/AQ12</f>
        <v>#DIV/0!</v>
      </c>
      <c r="BE12" s="37" t="e">
        <f>U12/AR12</f>
        <v>#DIV/0!</v>
      </c>
      <c r="BF12" s="37" t="e">
        <f>V12/AS12</f>
        <v>#DIV/0!</v>
      </c>
      <c r="BG12" s="37" t="e">
        <f>W12/AT12</f>
        <v>#DIV/0!</v>
      </c>
      <c r="BH12" s="35" t="e">
        <f>AVERAGE(BD12:BG12)</f>
        <v>#DIV/0!</v>
      </c>
      <c r="BI12" s="34" t="e">
        <f>STDEV(BD12:BG12)</f>
        <v>#DIV/0!</v>
      </c>
      <c r="BJ12" s="34" t="e">
        <f>STDEV(BD12:BG12)/SQRT(COUNT(BD12:BG12))</f>
        <v>#DIV/0!</v>
      </c>
    </row>
    <row r="13" spans="1:62" s="60" customFormat="1" thickBot="1">
      <c r="A13" s="59" t="s">
        <v>30</v>
      </c>
      <c r="G13" s="107"/>
      <c r="L13" s="97"/>
      <c r="N13" s="97"/>
      <c r="S13" s="97"/>
      <c r="AA13" s="90"/>
      <c r="AC13" s="97"/>
      <c r="AH13" s="97"/>
      <c r="AP13" s="97"/>
      <c r="AU13" s="97"/>
      <c r="BC13" s="97"/>
    </row>
    <row r="14" spans="1:62" ht="16" thickBot="1">
      <c r="A14" s="12"/>
      <c r="B14" s="26" t="s">
        <v>17</v>
      </c>
      <c r="C14" s="64"/>
      <c r="D14" s="64"/>
      <c r="E14" s="64"/>
      <c r="F14" s="64"/>
      <c r="G14" s="107"/>
      <c r="H14" s="91"/>
      <c r="I14" s="91"/>
      <c r="J14" s="91"/>
      <c r="K14" s="91"/>
      <c r="L14" s="97"/>
      <c r="M14" s="65">
        <v>314</v>
      </c>
      <c r="N14" s="97"/>
      <c r="O14" s="23" t="e">
        <f>(C14*25)/H14</f>
        <v>#DIV/0!</v>
      </c>
      <c r="P14" s="23" t="e">
        <f t="shared" ref="P14:P17" si="15">(D14*25)/I14</f>
        <v>#DIV/0!</v>
      </c>
      <c r="Q14" s="23" t="e">
        <f t="shared" ref="Q14:Q17" si="16">(E14*25)/J14</f>
        <v>#DIV/0!</v>
      </c>
      <c r="R14" s="23" t="e">
        <f t="shared" ref="R14:R17" si="17">(F14*25)/K14</f>
        <v>#DIV/0!</v>
      </c>
      <c r="S14" s="97"/>
      <c r="T14" s="12" t="e">
        <f t="shared" ref="T14:W17" si="18">O14/$M14</f>
        <v>#DIV/0!</v>
      </c>
      <c r="U14" s="4" t="e">
        <f t="shared" si="18"/>
        <v>#DIV/0!</v>
      </c>
      <c r="V14" s="4" t="e">
        <f t="shared" si="18"/>
        <v>#DIV/0!</v>
      </c>
      <c r="W14" s="15" t="e">
        <f t="shared" si="18"/>
        <v>#DIV/0!</v>
      </c>
      <c r="X14" s="4" t="e">
        <f>AVERAGE(T14:W14)</f>
        <v>#DIV/0!</v>
      </c>
      <c r="Y14" s="116" t="e">
        <f>STDEV(T14:W14)</f>
        <v>#DIV/0!</v>
      </c>
      <c r="Z14" s="117" t="e">
        <f>STDEV(T14:W14)/SQRT(COUNT(T14:W14))</f>
        <v>#DIV/0!</v>
      </c>
      <c r="AB14" s="113">
        <v>314</v>
      </c>
      <c r="AC14" s="97"/>
      <c r="AD14" s="12" t="e">
        <f>T14*$AB14</f>
        <v>#DIV/0!</v>
      </c>
      <c r="AE14" s="4" t="e">
        <f>U14*$AB14</f>
        <v>#DIV/0!</v>
      </c>
      <c r="AF14" s="4" t="e">
        <f>V14*$AB14</f>
        <v>#DIV/0!</v>
      </c>
      <c r="AG14" s="15" t="e">
        <f>W14*$AB14</f>
        <v>#DIV/0!</v>
      </c>
      <c r="AH14" s="97"/>
      <c r="AI14" s="12" t="e">
        <f>T14/$T$24*100</f>
        <v>#DIV/0!</v>
      </c>
      <c r="AJ14" s="12" t="e">
        <f>U14/$U$24*100</f>
        <v>#DIV/0!</v>
      </c>
      <c r="AK14" s="12" t="e">
        <f>V14/$V$24*100</f>
        <v>#DIV/0!</v>
      </c>
      <c r="AL14" s="12" t="e">
        <f>W14/$W$24*100</f>
        <v>#DIV/0!</v>
      </c>
      <c r="AM14" s="4" t="e">
        <f>AVERAGE(AI14:AL14)</f>
        <v>#DIV/0!</v>
      </c>
      <c r="AN14" s="4" t="e">
        <f t="shared" ref="AN14:AN17" si="19">STDEV(AI14:AL14)</f>
        <v>#DIV/0!</v>
      </c>
      <c r="AO14" s="4" t="e">
        <f t="shared" ref="AO14:AO17" si="20">STDEV(AI14:AL14)/SQRT(COUNT(AI14:AL14))</f>
        <v>#DIV/0!</v>
      </c>
      <c r="AP14" s="97"/>
      <c r="AQ14" s="66"/>
      <c r="AR14" s="67"/>
      <c r="AS14" s="67"/>
      <c r="AT14" s="68"/>
      <c r="AU14" s="97"/>
      <c r="AV14" s="12" t="e">
        <f t="shared" ref="AV14:AY17" si="21">AD14/AQ14</f>
        <v>#DIV/0!</v>
      </c>
      <c r="AW14" s="4" t="e">
        <f t="shared" si="21"/>
        <v>#DIV/0!</v>
      </c>
      <c r="AX14" s="4" t="e">
        <f t="shared" si="21"/>
        <v>#DIV/0!</v>
      </c>
      <c r="AY14" s="15" t="e">
        <f t="shared" si="21"/>
        <v>#DIV/0!</v>
      </c>
      <c r="AZ14" s="5" t="e">
        <f t="shared" ref="AZ14:AZ17" si="22">AVERAGE(AV14:AY14)</f>
        <v>#DIV/0!</v>
      </c>
      <c r="BA14" s="4" t="e">
        <f t="shared" ref="BA14:BA17" si="23">STDEV(AV14:AY14)</f>
        <v>#DIV/0!</v>
      </c>
      <c r="BB14" s="4" t="e">
        <f t="shared" ref="BB14:BB17" si="24">STDEV(AV14:AY14)/SQRT(COUNT(AV14:AY14))</f>
        <v>#DIV/0!</v>
      </c>
      <c r="BC14" s="97"/>
      <c r="BD14" s="12" t="e">
        <f>T14/AQ14</f>
        <v>#DIV/0!</v>
      </c>
      <c r="BE14" s="12" t="e">
        <f>U14/AR14</f>
        <v>#DIV/0!</v>
      </c>
      <c r="BF14" s="12" t="e">
        <f>V14/AS14</f>
        <v>#DIV/0!</v>
      </c>
      <c r="BG14" s="12" t="e">
        <f>W14/AT14</f>
        <v>#DIV/0!</v>
      </c>
      <c r="BH14" s="5" t="e">
        <f t="shared" ref="BH14:BH17" si="25">AVERAGE(BD14:BG14)</f>
        <v>#DIV/0!</v>
      </c>
      <c r="BI14" s="4" t="e">
        <f t="shared" ref="BI14:BI17" si="26">STDEV(BD14:BG14)</f>
        <v>#DIV/0!</v>
      </c>
      <c r="BJ14" s="4" t="e">
        <f t="shared" ref="BJ14:BJ17" si="27">STDEV(BD14:BG14)/SQRT(COUNT(BD14:BG14))</f>
        <v>#DIV/0!</v>
      </c>
    </row>
    <row r="15" spans="1:62" ht="16" thickBot="1">
      <c r="A15" s="12"/>
      <c r="B15" s="25" t="s">
        <v>18</v>
      </c>
      <c r="C15" s="64"/>
      <c r="D15" s="64"/>
      <c r="E15" s="64"/>
      <c r="F15" s="64"/>
      <c r="G15" s="107"/>
      <c r="H15" s="91"/>
      <c r="I15" s="91"/>
      <c r="J15" s="91"/>
      <c r="K15" s="91"/>
      <c r="L15" s="97"/>
      <c r="M15" s="65">
        <v>338</v>
      </c>
      <c r="N15" s="97"/>
      <c r="O15" s="23" t="e">
        <f>(C15*25)/H15</f>
        <v>#DIV/0!</v>
      </c>
      <c r="P15" s="23" t="e">
        <f t="shared" si="15"/>
        <v>#DIV/0!</v>
      </c>
      <c r="Q15" s="23" t="e">
        <f t="shared" si="16"/>
        <v>#DIV/0!</v>
      </c>
      <c r="R15" s="23" t="e">
        <f t="shared" si="17"/>
        <v>#DIV/0!</v>
      </c>
      <c r="S15" s="97"/>
      <c r="T15" s="12" t="e">
        <f t="shared" si="18"/>
        <v>#DIV/0!</v>
      </c>
      <c r="U15" s="4" t="e">
        <f t="shared" si="18"/>
        <v>#DIV/0!</v>
      </c>
      <c r="V15" s="4" t="e">
        <f t="shared" si="18"/>
        <v>#DIV/0!</v>
      </c>
      <c r="W15" s="15" t="e">
        <f t="shared" si="18"/>
        <v>#DIV/0!</v>
      </c>
      <c r="X15" s="4" t="e">
        <f t="shared" ref="X15:X17" si="28">AVERAGE(T15:W15)</f>
        <v>#DIV/0!</v>
      </c>
      <c r="Y15" s="116" t="e">
        <f t="shared" ref="Y15:Y17" si="29">STDEV(T15:W15)</f>
        <v>#DIV/0!</v>
      </c>
      <c r="Z15" s="117" t="e">
        <f t="shared" ref="Z15:Z17" si="30">STDEV(T15:W15)/SQRT(COUNT(T15:W15))</f>
        <v>#DIV/0!</v>
      </c>
      <c r="AB15" s="113">
        <v>338</v>
      </c>
      <c r="AC15" s="97"/>
      <c r="AD15" s="12" t="e">
        <f>T15*$AB15</f>
        <v>#DIV/0!</v>
      </c>
      <c r="AE15" s="4" t="e">
        <f>U15*$AB15</f>
        <v>#DIV/0!</v>
      </c>
      <c r="AF15" s="4" t="e">
        <f>V15*$AB15</f>
        <v>#DIV/0!</v>
      </c>
      <c r="AG15" s="15" t="e">
        <f>W15*$AB15</f>
        <v>#DIV/0!</v>
      </c>
      <c r="AH15" s="97"/>
      <c r="AI15" s="12" t="e">
        <f>T15/$T$24*100</f>
        <v>#DIV/0!</v>
      </c>
      <c r="AJ15" s="12" t="e">
        <f>U15/$U$24*100</f>
        <v>#DIV/0!</v>
      </c>
      <c r="AK15" s="12" t="e">
        <f>V15/$V$24*100</f>
        <v>#DIV/0!</v>
      </c>
      <c r="AL15" s="12" t="e">
        <f>W15/$W$24*100</f>
        <v>#DIV/0!</v>
      </c>
      <c r="AM15" s="4" t="e">
        <f>AVERAGE(AI15:AL15)</f>
        <v>#DIV/0!</v>
      </c>
      <c r="AN15" s="4" t="e">
        <f t="shared" si="19"/>
        <v>#DIV/0!</v>
      </c>
      <c r="AO15" s="4" t="e">
        <f t="shared" si="20"/>
        <v>#DIV/0!</v>
      </c>
      <c r="AP15" s="97"/>
      <c r="AQ15" s="66"/>
      <c r="AR15" s="67"/>
      <c r="AS15" s="67"/>
      <c r="AT15" s="68"/>
      <c r="AU15" s="97"/>
      <c r="AV15" s="12" t="e">
        <f t="shared" si="21"/>
        <v>#DIV/0!</v>
      </c>
      <c r="AW15" s="4" t="e">
        <f t="shared" si="21"/>
        <v>#DIV/0!</v>
      </c>
      <c r="AX15" s="4" t="e">
        <f t="shared" si="21"/>
        <v>#DIV/0!</v>
      </c>
      <c r="AY15" s="15" t="e">
        <f t="shared" si="21"/>
        <v>#DIV/0!</v>
      </c>
      <c r="AZ15" s="5" t="e">
        <f t="shared" si="22"/>
        <v>#DIV/0!</v>
      </c>
      <c r="BA15" s="4" t="e">
        <f t="shared" si="23"/>
        <v>#DIV/0!</v>
      </c>
      <c r="BB15" s="4" t="e">
        <f t="shared" si="24"/>
        <v>#DIV/0!</v>
      </c>
      <c r="BC15" s="97"/>
      <c r="BD15" s="12" t="e">
        <f>T15/AQ15</f>
        <v>#DIV/0!</v>
      </c>
      <c r="BE15" s="12" t="e">
        <f>U15/AR15</f>
        <v>#DIV/0!</v>
      </c>
      <c r="BF15" s="12" t="e">
        <f>V15/AS15</f>
        <v>#DIV/0!</v>
      </c>
      <c r="BG15" s="12" t="e">
        <f>W15/AT15</f>
        <v>#DIV/0!</v>
      </c>
      <c r="BH15" s="5" t="e">
        <f t="shared" si="25"/>
        <v>#DIV/0!</v>
      </c>
      <c r="BI15" s="4" t="e">
        <f t="shared" si="26"/>
        <v>#DIV/0!</v>
      </c>
      <c r="BJ15" s="4" t="e">
        <f t="shared" si="27"/>
        <v>#DIV/0!</v>
      </c>
    </row>
    <row r="16" spans="1:62" ht="16" thickBot="1">
      <c r="A16" s="61"/>
      <c r="B16" s="25" t="s">
        <v>19</v>
      </c>
      <c r="C16" s="64"/>
      <c r="D16" s="64"/>
      <c r="E16" s="64"/>
      <c r="F16" s="64"/>
      <c r="G16" s="107"/>
      <c r="H16" s="91"/>
      <c r="I16" s="91"/>
      <c r="J16" s="91"/>
      <c r="K16" s="91"/>
      <c r="L16" s="97"/>
      <c r="M16" s="65">
        <v>340</v>
      </c>
      <c r="N16" s="97"/>
      <c r="O16" s="23" t="e">
        <f>(C16*25)/H16</f>
        <v>#DIV/0!</v>
      </c>
      <c r="P16" s="23" t="e">
        <f t="shared" si="15"/>
        <v>#DIV/0!</v>
      </c>
      <c r="Q16" s="23" t="e">
        <f t="shared" si="16"/>
        <v>#DIV/0!</v>
      </c>
      <c r="R16" s="23" t="e">
        <f t="shared" si="17"/>
        <v>#DIV/0!</v>
      </c>
      <c r="S16" s="97"/>
      <c r="T16" s="12" t="e">
        <f t="shared" si="18"/>
        <v>#DIV/0!</v>
      </c>
      <c r="U16" s="4" t="e">
        <f t="shared" si="18"/>
        <v>#DIV/0!</v>
      </c>
      <c r="V16" s="4" t="e">
        <f t="shared" si="18"/>
        <v>#DIV/0!</v>
      </c>
      <c r="W16" s="15" t="e">
        <f t="shared" si="18"/>
        <v>#DIV/0!</v>
      </c>
      <c r="X16" s="4" t="e">
        <f t="shared" si="28"/>
        <v>#DIV/0!</v>
      </c>
      <c r="Y16" s="116" t="e">
        <f t="shared" si="29"/>
        <v>#DIV/0!</v>
      </c>
      <c r="Z16" s="117" t="e">
        <f t="shared" si="30"/>
        <v>#DIV/0!</v>
      </c>
      <c r="AB16" s="113">
        <v>340</v>
      </c>
      <c r="AC16" s="97"/>
      <c r="AD16" s="12" t="e">
        <f>T16*$AB16</f>
        <v>#DIV/0!</v>
      </c>
      <c r="AE16" s="4" t="e">
        <f>U16*$AB16</f>
        <v>#DIV/0!</v>
      </c>
      <c r="AF16" s="4" t="e">
        <f>V16*$AB16</f>
        <v>#DIV/0!</v>
      </c>
      <c r="AG16" s="15" t="e">
        <f>W16*$AB16</f>
        <v>#DIV/0!</v>
      </c>
      <c r="AH16" s="97"/>
      <c r="AI16" s="12" t="e">
        <f>T16/$T$24*100</f>
        <v>#DIV/0!</v>
      </c>
      <c r="AJ16" s="12" t="e">
        <f>U16/$U$24*100</f>
        <v>#DIV/0!</v>
      </c>
      <c r="AK16" s="12" t="e">
        <f>V16/$V$24*100</f>
        <v>#DIV/0!</v>
      </c>
      <c r="AL16" s="12" t="e">
        <f>W16/$W$24*100</f>
        <v>#DIV/0!</v>
      </c>
      <c r="AM16" s="4" t="e">
        <f>AVERAGE(AI16:AL16)</f>
        <v>#DIV/0!</v>
      </c>
      <c r="AN16" s="4" t="e">
        <f t="shared" si="19"/>
        <v>#DIV/0!</v>
      </c>
      <c r="AO16" s="4" t="e">
        <f t="shared" si="20"/>
        <v>#DIV/0!</v>
      </c>
      <c r="AP16" s="97"/>
      <c r="AQ16" s="66"/>
      <c r="AR16" s="67"/>
      <c r="AS16" s="67"/>
      <c r="AT16" s="68"/>
      <c r="AU16" s="97"/>
      <c r="AV16" s="12" t="e">
        <f t="shared" si="21"/>
        <v>#DIV/0!</v>
      </c>
      <c r="AW16" s="4" t="e">
        <f t="shared" si="21"/>
        <v>#DIV/0!</v>
      </c>
      <c r="AX16" s="4" t="e">
        <f t="shared" si="21"/>
        <v>#DIV/0!</v>
      </c>
      <c r="AY16" s="15" t="e">
        <f t="shared" si="21"/>
        <v>#DIV/0!</v>
      </c>
      <c r="AZ16" s="5" t="e">
        <f t="shared" si="22"/>
        <v>#DIV/0!</v>
      </c>
      <c r="BA16" s="4" t="e">
        <f t="shared" si="23"/>
        <v>#DIV/0!</v>
      </c>
      <c r="BB16" s="4" t="e">
        <f t="shared" si="24"/>
        <v>#DIV/0!</v>
      </c>
      <c r="BC16" s="97"/>
      <c r="BD16" s="12" t="e">
        <f>T16/AQ16</f>
        <v>#DIV/0!</v>
      </c>
      <c r="BE16" s="12" t="e">
        <f>U16/AR16</f>
        <v>#DIV/0!</v>
      </c>
      <c r="BF16" s="12" t="e">
        <f>V16/AS16</f>
        <v>#DIV/0!</v>
      </c>
      <c r="BG16" s="12" t="e">
        <f>W16/AT16</f>
        <v>#DIV/0!</v>
      </c>
      <c r="BH16" s="5" t="e">
        <f t="shared" si="25"/>
        <v>#DIV/0!</v>
      </c>
      <c r="BI16" s="4" t="e">
        <f t="shared" si="26"/>
        <v>#DIV/0!</v>
      </c>
      <c r="BJ16" s="4" t="e">
        <f t="shared" si="27"/>
        <v>#DIV/0!</v>
      </c>
    </row>
    <row r="17" spans="1:62" ht="15">
      <c r="A17" s="12"/>
      <c r="B17" s="25" t="s">
        <v>20</v>
      </c>
      <c r="C17" s="64"/>
      <c r="D17" s="64"/>
      <c r="E17" s="64"/>
      <c r="F17" s="64"/>
      <c r="G17" s="107"/>
      <c r="H17" s="91"/>
      <c r="I17" s="91"/>
      <c r="J17" s="91"/>
      <c r="K17" s="91"/>
      <c r="L17" s="97"/>
      <c r="M17" s="65">
        <v>342</v>
      </c>
      <c r="N17" s="97"/>
      <c r="O17" s="23" t="e">
        <f>(C17*25)/H17</f>
        <v>#DIV/0!</v>
      </c>
      <c r="P17" s="23" t="e">
        <f t="shared" si="15"/>
        <v>#DIV/0!</v>
      </c>
      <c r="Q17" s="23" t="e">
        <f t="shared" si="16"/>
        <v>#DIV/0!</v>
      </c>
      <c r="R17" s="23" t="e">
        <f t="shared" si="17"/>
        <v>#DIV/0!</v>
      </c>
      <c r="S17" s="97"/>
      <c r="T17" s="12" t="e">
        <f t="shared" si="18"/>
        <v>#DIV/0!</v>
      </c>
      <c r="U17" s="4" t="e">
        <f t="shared" si="18"/>
        <v>#DIV/0!</v>
      </c>
      <c r="V17" s="4" t="e">
        <f t="shared" si="18"/>
        <v>#DIV/0!</v>
      </c>
      <c r="W17" s="15" t="e">
        <f t="shared" si="18"/>
        <v>#DIV/0!</v>
      </c>
      <c r="X17" s="4" t="e">
        <f t="shared" si="28"/>
        <v>#DIV/0!</v>
      </c>
      <c r="Y17" s="116" t="e">
        <f t="shared" si="29"/>
        <v>#DIV/0!</v>
      </c>
      <c r="Z17" s="117" t="e">
        <f t="shared" si="30"/>
        <v>#DIV/0!</v>
      </c>
      <c r="AB17" s="113">
        <v>342</v>
      </c>
      <c r="AC17" s="97"/>
      <c r="AD17" s="12" t="e">
        <f>T17*$AB17</f>
        <v>#DIV/0!</v>
      </c>
      <c r="AE17" s="4" t="e">
        <f>U17*$AB17</f>
        <v>#DIV/0!</v>
      </c>
      <c r="AF17" s="4" t="e">
        <f>V17*$AB17</f>
        <v>#DIV/0!</v>
      </c>
      <c r="AG17" s="15" t="e">
        <f>W17*$AB17</f>
        <v>#DIV/0!</v>
      </c>
      <c r="AH17" s="97"/>
      <c r="AI17" s="12" t="e">
        <f>T17/$T$24*100</f>
        <v>#DIV/0!</v>
      </c>
      <c r="AJ17" s="12" t="e">
        <f>U17/$U$24*100</f>
        <v>#DIV/0!</v>
      </c>
      <c r="AK17" s="12" t="e">
        <f>V17/$V$24*100</f>
        <v>#DIV/0!</v>
      </c>
      <c r="AL17" s="12" t="e">
        <f>W17/$W$24*100</f>
        <v>#DIV/0!</v>
      </c>
      <c r="AM17" s="4" t="e">
        <f>AVERAGE(AI17:AL17)</f>
        <v>#DIV/0!</v>
      </c>
      <c r="AN17" s="4" t="e">
        <f t="shared" si="19"/>
        <v>#DIV/0!</v>
      </c>
      <c r="AO17" s="4" t="e">
        <f t="shared" si="20"/>
        <v>#DIV/0!</v>
      </c>
      <c r="AP17" s="97"/>
      <c r="AQ17" s="66"/>
      <c r="AR17" s="67"/>
      <c r="AS17" s="67"/>
      <c r="AT17" s="68"/>
      <c r="AU17" s="97"/>
      <c r="AV17" s="12" t="e">
        <f t="shared" si="21"/>
        <v>#DIV/0!</v>
      </c>
      <c r="AW17" s="4" t="e">
        <f t="shared" si="21"/>
        <v>#DIV/0!</v>
      </c>
      <c r="AX17" s="4" t="e">
        <f t="shared" si="21"/>
        <v>#DIV/0!</v>
      </c>
      <c r="AY17" s="15" t="e">
        <f t="shared" si="21"/>
        <v>#DIV/0!</v>
      </c>
      <c r="AZ17" s="5" t="e">
        <f t="shared" si="22"/>
        <v>#DIV/0!</v>
      </c>
      <c r="BA17" s="4" t="e">
        <f t="shared" si="23"/>
        <v>#DIV/0!</v>
      </c>
      <c r="BB17" s="4" t="e">
        <f t="shared" si="24"/>
        <v>#DIV/0!</v>
      </c>
      <c r="BC17" s="97"/>
      <c r="BD17" s="12" t="e">
        <f>T17/AQ17</f>
        <v>#DIV/0!</v>
      </c>
      <c r="BE17" s="12" t="e">
        <f>U17/AR17</f>
        <v>#DIV/0!</v>
      </c>
      <c r="BF17" s="12" t="e">
        <f>V17/AS17</f>
        <v>#DIV/0!</v>
      </c>
      <c r="BG17" s="12" t="e">
        <f>W17/AT17</f>
        <v>#DIV/0!</v>
      </c>
      <c r="BH17" s="5" t="e">
        <f t="shared" si="25"/>
        <v>#DIV/0!</v>
      </c>
      <c r="BI17" s="4" t="e">
        <f t="shared" si="26"/>
        <v>#DIV/0!</v>
      </c>
      <c r="BJ17" s="4" t="e">
        <f t="shared" si="27"/>
        <v>#DIV/0!</v>
      </c>
    </row>
    <row r="18" spans="1:62" s="60" customFormat="1" thickBot="1">
      <c r="A18" s="59" t="s">
        <v>29</v>
      </c>
      <c r="G18" s="107"/>
      <c r="L18" s="97"/>
      <c r="N18" s="97"/>
      <c r="S18" s="97"/>
      <c r="AA18" s="90"/>
      <c r="AC18" s="97"/>
      <c r="AH18" s="97"/>
      <c r="AP18" s="97"/>
      <c r="AU18" s="97"/>
      <c r="BC18" s="97"/>
    </row>
    <row r="19" spans="1:62" ht="16" thickBot="1">
      <c r="A19" s="62"/>
      <c r="B19" s="48" t="s">
        <v>31</v>
      </c>
      <c r="C19" s="64"/>
      <c r="D19" s="64"/>
      <c r="E19" s="64"/>
      <c r="F19" s="64"/>
      <c r="G19" s="107"/>
      <c r="H19" s="58"/>
      <c r="I19" s="58"/>
      <c r="J19" s="58"/>
      <c r="K19" s="58"/>
      <c r="L19" s="97"/>
      <c r="M19" s="65">
        <v>328</v>
      </c>
      <c r="N19" s="97"/>
      <c r="O19" s="23" t="e">
        <f>(C19*25)/H19</f>
        <v>#DIV/0!</v>
      </c>
      <c r="P19" s="23" t="e">
        <f t="shared" ref="P19:P22" si="31">(D19*25)/I19</f>
        <v>#DIV/0!</v>
      </c>
      <c r="Q19" s="23" t="e">
        <f t="shared" ref="Q19:Q22" si="32">(E19*25)/J19</f>
        <v>#DIV/0!</v>
      </c>
      <c r="R19" s="23" t="e">
        <f t="shared" ref="R19:R22" si="33">(F19*25)/K19</f>
        <v>#DIV/0!</v>
      </c>
      <c r="S19" s="97"/>
      <c r="T19" s="12" t="e">
        <f t="shared" ref="T19:W23" si="34">O19/$M19</f>
        <v>#DIV/0!</v>
      </c>
      <c r="U19" s="4" t="e">
        <f t="shared" si="34"/>
        <v>#DIV/0!</v>
      </c>
      <c r="V19" s="4" t="e">
        <f t="shared" si="34"/>
        <v>#DIV/0!</v>
      </c>
      <c r="W19" s="15" t="e">
        <f t="shared" si="34"/>
        <v>#DIV/0!</v>
      </c>
      <c r="X19" s="4" t="e">
        <f t="shared" ref="X19" si="35">AVERAGE(T19:W19)</f>
        <v>#DIV/0!</v>
      </c>
      <c r="Y19" s="116" t="e">
        <f t="shared" ref="Y19" si="36">STDEV(T19:W19)</f>
        <v>#DIV/0!</v>
      </c>
      <c r="Z19" s="117" t="e">
        <f t="shared" ref="Z19" si="37">STDEV(T19:W19)/SQRT(COUNT(T19:W19))</f>
        <v>#DIV/0!</v>
      </c>
      <c r="AB19" s="113">
        <v>286</v>
      </c>
      <c r="AC19" s="97"/>
      <c r="AD19" s="12" t="e">
        <f>T19*$AB19</f>
        <v>#DIV/0!</v>
      </c>
      <c r="AE19" s="4" t="e">
        <f>U19*$AB19</f>
        <v>#DIV/0!</v>
      </c>
      <c r="AF19" s="4" t="e">
        <f>V19*$AB19</f>
        <v>#DIV/0!</v>
      </c>
      <c r="AG19" s="15" t="e">
        <f>W19*$AB19</f>
        <v>#DIV/0!</v>
      </c>
      <c r="AH19" s="97"/>
      <c r="AI19" s="12" t="e">
        <f>T19/$T$24*100</f>
        <v>#DIV/0!</v>
      </c>
      <c r="AJ19" s="12" t="e">
        <f>U19/$U$24*100</f>
        <v>#DIV/0!</v>
      </c>
      <c r="AK19" s="12" t="e">
        <f>V19/$V$24*100</f>
        <v>#DIV/0!</v>
      </c>
      <c r="AL19" s="12" t="e">
        <f>W19/$W$24*100</f>
        <v>#DIV/0!</v>
      </c>
      <c r="AM19" s="4" t="e">
        <f>AVERAGE(AI19:AL19)</f>
        <v>#DIV/0!</v>
      </c>
      <c r="AN19" s="4" t="e">
        <f t="shared" ref="AN19:AN23" si="38">STDEV(AI19:AL19)</f>
        <v>#DIV/0!</v>
      </c>
      <c r="AO19" s="4" t="e">
        <f t="shared" ref="AO19:AO23" si="39">STDEV(AI19:AL19)/SQRT(COUNT(AI19:AL19))</f>
        <v>#DIV/0!</v>
      </c>
      <c r="AP19" s="97"/>
      <c r="AQ19" s="66"/>
      <c r="AR19" s="67"/>
      <c r="AS19" s="67"/>
      <c r="AT19" s="68"/>
      <c r="AU19" s="97"/>
      <c r="AV19" s="12" t="e">
        <f t="shared" ref="AV19:AY23" si="40">AD19/AQ19</f>
        <v>#DIV/0!</v>
      </c>
      <c r="AW19" s="4" t="e">
        <f t="shared" si="40"/>
        <v>#DIV/0!</v>
      </c>
      <c r="AX19" s="4" t="e">
        <f t="shared" si="40"/>
        <v>#DIV/0!</v>
      </c>
      <c r="AY19" s="15" t="e">
        <f t="shared" si="40"/>
        <v>#DIV/0!</v>
      </c>
      <c r="AZ19" s="5" t="e">
        <f t="shared" ref="AZ19:AZ23" si="41">AVERAGE(AV19:AY19)</f>
        <v>#DIV/0!</v>
      </c>
      <c r="BA19" s="4" t="e">
        <f t="shared" ref="BA19:BA23" si="42">STDEV(AV19:AY19)</f>
        <v>#DIV/0!</v>
      </c>
      <c r="BB19" s="4" t="e">
        <f t="shared" ref="BB19:BB23" si="43">STDEV(AV19:AY19)/SQRT(COUNT(AV19:AY19))</f>
        <v>#DIV/0!</v>
      </c>
      <c r="BC19" s="97"/>
      <c r="BD19" s="12" t="e">
        <f>T19/AQ19</f>
        <v>#DIV/0!</v>
      </c>
      <c r="BE19" s="12" t="e">
        <f>U19/AR19</f>
        <v>#DIV/0!</v>
      </c>
      <c r="BF19" s="12" t="e">
        <f>V19/AS19</f>
        <v>#DIV/0!</v>
      </c>
      <c r="BG19" s="12" t="e">
        <f>W19/AT19</f>
        <v>#DIV/0!</v>
      </c>
      <c r="BH19" s="5" t="e">
        <f t="shared" ref="BH19:BH23" si="44">AVERAGE(BD19:BG19)</f>
        <v>#DIV/0!</v>
      </c>
      <c r="BI19" s="4" t="e">
        <f t="shared" ref="BI19:BI23" si="45">STDEV(BD19:BG19)</f>
        <v>#DIV/0!</v>
      </c>
      <c r="BJ19" s="4" t="e">
        <f t="shared" ref="BJ19:BJ23" si="46">STDEV(BD19:BG19)/SQRT(COUNT(BD19:BG19))</f>
        <v>#DIV/0!</v>
      </c>
    </row>
    <row r="20" spans="1:62" ht="14.25" customHeight="1" thickBot="1">
      <c r="A20" s="12"/>
      <c r="B20" s="49" t="s">
        <v>32</v>
      </c>
      <c r="C20" s="64"/>
      <c r="D20" s="64"/>
      <c r="E20" s="64"/>
      <c r="F20" s="64"/>
      <c r="G20" s="107"/>
      <c r="H20" s="58"/>
      <c r="I20" s="58"/>
      <c r="J20" s="58"/>
      <c r="K20" s="58"/>
      <c r="L20" s="97"/>
      <c r="M20" s="65">
        <v>386</v>
      </c>
      <c r="N20" s="97"/>
      <c r="O20" s="23" t="e">
        <f>(C20*25)/H20</f>
        <v>#DIV/0!</v>
      </c>
      <c r="P20" s="23" t="e">
        <f t="shared" si="31"/>
        <v>#DIV/0!</v>
      </c>
      <c r="Q20" s="23" t="e">
        <f t="shared" si="32"/>
        <v>#DIV/0!</v>
      </c>
      <c r="R20" s="23" t="e">
        <f t="shared" si="33"/>
        <v>#DIV/0!</v>
      </c>
      <c r="S20" s="97"/>
      <c r="T20" s="12" t="e">
        <f t="shared" si="34"/>
        <v>#DIV/0!</v>
      </c>
      <c r="U20" s="4" t="e">
        <f t="shared" si="34"/>
        <v>#DIV/0!</v>
      </c>
      <c r="V20" s="4" t="e">
        <f t="shared" si="34"/>
        <v>#DIV/0!</v>
      </c>
      <c r="W20" s="15" t="e">
        <f t="shared" si="34"/>
        <v>#DIV/0!</v>
      </c>
      <c r="X20" s="4" t="e">
        <f t="shared" ref="X20:X23" si="47">AVERAGE(T20:W20)</f>
        <v>#DIV/0!</v>
      </c>
      <c r="Y20" s="116" t="e">
        <f t="shared" ref="Y20:Y23" si="48">STDEV(T20:W20)</f>
        <v>#DIV/0!</v>
      </c>
      <c r="Z20" s="117" t="e">
        <f t="shared" ref="Z20:Z23" si="49">STDEV(T20:W20)/SQRT(COUNT(T20:W20))</f>
        <v>#DIV/0!</v>
      </c>
      <c r="AB20" s="113">
        <v>302</v>
      </c>
      <c r="AC20" s="97"/>
      <c r="AD20" s="12" t="e">
        <f>T20*$AB20</f>
        <v>#DIV/0!</v>
      </c>
      <c r="AE20" s="4" t="e">
        <f>U20*$AB20</f>
        <v>#DIV/0!</v>
      </c>
      <c r="AF20" s="4" t="e">
        <f>V20*$AB20</f>
        <v>#DIV/0!</v>
      </c>
      <c r="AG20" s="15" t="e">
        <f>W20*$AB20</f>
        <v>#DIV/0!</v>
      </c>
      <c r="AH20" s="97"/>
      <c r="AI20" s="12" t="e">
        <f>T20/$T$24*100</f>
        <v>#DIV/0!</v>
      </c>
      <c r="AJ20" s="12" t="e">
        <f>U20/$U$24*100</f>
        <v>#DIV/0!</v>
      </c>
      <c r="AK20" s="12" t="e">
        <f>V20/$V$24*100</f>
        <v>#DIV/0!</v>
      </c>
      <c r="AL20" s="12" t="e">
        <f>W20/$W$24*100</f>
        <v>#DIV/0!</v>
      </c>
      <c r="AM20" s="4" t="e">
        <f>AVERAGE(AI20:AL20)</f>
        <v>#DIV/0!</v>
      </c>
      <c r="AN20" s="4" t="e">
        <f t="shared" si="38"/>
        <v>#DIV/0!</v>
      </c>
      <c r="AO20" s="4" t="e">
        <f t="shared" si="39"/>
        <v>#DIV/0!</v>
      </c>
      <c r="AP20" s="97"/>
      <c r="AQ20" s="66"/>
      <c r="AR20" s="67"/>
      <c r="AS20" s="67"/>
      <c r="AT20" s="68"/>
      <c r="AU20" s="97"/>
      <c r="AV20" s="12" t="e">
        <f t="shared" si="40"/>
        <v>#DIV/0!</v>
      </c>
      <c r="AW20" s="4" t="e">
        <f t="shared" si="40"/>
        <v>#DIV/0!</v>
      </c>
      <c r="AX20" s="4" t="e">
        <f t="shared" si="40"/>
        <v>#DIV/0!</v>
      </c>
      <c r="AY20" s="15" t="e">
        <f t="shared" si="40"/>
        <v>#DIV/0!</v>
      </c>
      <c r="AZ20" s="5" t="e">
        <f t="shared" si="41"/>
        <v>#DIV/0!</v>
      </c>
      <c r="BA20" s="4" t="e">
        <f t="shared" si="42"/>
        <v>#DIV/0!</v>
      </c>
      <c r="BB20" s="4" t="e">
        <f t="shared" si="43"/>
        <v>#DIV/0!</v>
      </c>
      <c r="BC20" s="97"/>
      <c r="BD20" s="12" t="e">
        <f>T20/AQ20</f>
        <v>#DIV/0!</v>
      </c>
      <c r="BE20" s="12" t="e">
        <f>U20/AR20</f>
        <v>#DIV/0!</v>
      </c>
      <c r="BF20" s="12" t="e">
        <f>V20/AS20</f>
        <v>#DIV/0!</v>
      </c>
      <c r="BG20" s="12" t="e">
        <f>W20/AT20</f>
        <v>#DIV/0!</v>
      </c>
      <c r="BH20" s="5" t="e">
        <f t="shared" si="44"/>
        <v>#DIV/0!</v>
      </c>
      <c r="BI20" s="4" t="e">
        <f t="shared" si="45"/>
        <v>#DIV/0!</v>
      </c>
      <c r="BJ20" s="4" t="e">
        <f t="shared" si="46"/>
        <v>#DIV/0!</v>
      </c>
    </row>
    <row r="21" spans="1:62" ht="16" thickBot="1">
      <c r="A21" s="12"/>
      <c r="B21" s="49" t="s">
        <v>33</v>
      </c>
      <c r="C21" s="64"/>
      <c r="D21" s="64"/>
      <c r="E21" s="64"/>
      <c r="F21" s="64"/>
      <c r="G21" s="107"/>
      <c r="H21" s="58"/>
      <c r="I21" s="58"/>
      <c r="J21" s="58"/>
      <c r="K21" s="58"/>
      <c r="L21" s="97"/>
      <c r="M21" s="65">
        <v>352</v>
      </c>
      <c r="N21" s="97"/>
      <c r="O21" s="23" t="e">
        <f>(C21*25)/H21</f>
        <v>#DIV/0!</v>
      </c>
      <c r="P21" s="23" t="e">
        <f t="shared" si="31"/>
        <v>#DIV/0!</v>
      </c>
      <c r="Q21" s="23" t="e">
        <f t="shared" si="32"/>
        <v>#DIV/0!</v>
      </c>
      <c r="R21" s="23" t="e">
        <f t="shared" si="33"/>
        <v>#DIV/0!</v>
      </c>
      <c r="S21" s="97"/>
      <c r="T21" s="12" t="e">
        <f t="shared" si="34"/>
        <v>#DIV/0!</v>
      </c>
      <c r="U21" s="4" t="e">
        <f t="shared" si="34"/>
        <v>#DIV/0!</v>
      </c>
      <c r="V21" s="4" t="e">
        <f t="shared" si="34"/>
        <v>#DIV/0!</v>
      </c>
      <c r="W21" s="15" t="e">
        <f t="shared" si="34"/>
        <v>#DIV/0!</v>
      </c>
      <c r="X21" s="4" t="e">
        <f t="shared" si="47"/>
        <v>#DIV/0!</v>
      </c>
      <c r="Y21" s="116" t="e">
        <f t="shared" si="48"/>
        <v>#DIV/0!</v>
      </c>
      <c r="Z21" s="117" t="e">
        <f t="shared" si="49"/>
        <v>#DIV/0!</v>
      </c>
      <c r="AB21" s="113">
        <v>312</v>
      </c>
      <c r="AC21" s="97"/>
      <c r="AD21" s="12" t="e">
        <f>T21*$AB21</f>
        <v>#DIV/0!</v>
      </c>
      <c r="AE21" s="4" t="e">
        <f>U21*$AB21</f>
        <v>#DIV/0!</v>
      </c>
      <c r="AF21" s="4" t="e">
        <f>V21*$AB21</f>
        <v>#DIV/0!</v>
      </c>
      <c r="AG21" s="15" t="e">
        <f>W21*$AB21</f>
        <v>#DIV/0!</v>
      </c>
      <c r="AH21" s="97"/>
      <c r="AI21" s="12" t="e">
        <f>T21/$T$24*100</f>
        <v>#DIV/0!</v>
      </c>
      <c r="AJ21" s="12" t="e">
        <f>U21/$U$24*100</f>
        <v>#DIV/0!</v>
      </c>
      <c r="AK21" s="12" t="e">
        <f>V21/$V$24*100</f>
        <v>#DIV/0!</v>
      </c>
      <c r="AL21" s="12" t="e">
        <f>W21/$W$24*100</f>
        <v>#DIV/0!</v>
      </c>
      <c r="AM21" s="4" t="e">
        <f>AVERAGE(AI21:AL21)</f>
        <v>#DIV/0!</v>
      </c>
      <c r="AN21" s="4" t="e">
        <f t="shared" si="38"/>
        <v>#DIV/0!</v>
      </c>
      <c r="AO21" s="4" t="e">
        <f t="shared" si="39"/>
        <v>#DIV/0!</v>
      </c>
      <c r="AP21" s="97"/>
      <c r="AQ21" s="66"/>
      <c r="AR21" s="67"/>
      <c r="AS21" s="67"/>
      <c r="AT21" s="68"/>
      <c r="AU21" s="97"/>
      <c r="AV21" s="12" t="e">
        <f t="shared" si="40"/>
        <v>#DIV/0!</v>
      </c>
      <c r="AW21" s="4" t="e">
        <f t="shared" si="40"/>
        <v>#DIV/0!</v>
      </c>
      <c r="AX21" s="4" t="e">
        <f t="shared" si="40"/>
        <v>#DIV/0!</v>
      </c>
      <c r="AY21" s="15" t="e">
        <f t="shared" si="40"/>
        <v>#DIV/0!</v>
      </c>
      <c r="AZ21" s="5" t="e">
        <f t="shared" si="41"/>
        <v>#DIV/0!</v>
      </c>
      <c r="BA21" s="4" t="e">
        <f t="shared" si="42"/>
        <v>#DIV/0!</v>
      </c>
      <c r="BB21" s="4" t="e">
        <f t="shared" si="43"/>
        <v>#DIV/0!</v>
      </c>
      <c r="BC21" s="97"/>
      <c r="BD21" s="12" t="e">
        <f>T21/AQ21</f>
        <v>#DIV/0!</v>
      </c>
      <c r="BE21" s="12" t="e">
        <f>U21/AR21</f>
        <v>#DIV/0!</v>
      </c>
      <c r="BF21" s="12" t="e">
        <f>V21/AS21</f>
        <v>#DIV/0!</v>
      </c>
      <c r="BG21" s="12" t="e">
        <f>W21/AT21</f>
        <v>#DIV/0!</v>
      </c>
      <c r="BH21" s="5" t="e">
        <f t="shared" si="44"/>
        <v>#DIV/0!</v>
      </c>
      <c r="BI21" s="4" t="e">
        <f t="shared" si="45"/>
        <v>#DIV/0!</v>
      </c>
      <c r="BJ21" s="4" t="e">
        <f t="shared" si="46"/>
        <v>#DIV/0!</v>
      </c>
    </row>
    <row r="22" spans="1:62" ht="14.25" customHeight="1" thickBot="1">
      <c r="A22" s="12"/>
      <c r="B22" s="49" t="s">
        <v>34</v>
      </c>
      <c r="C22" s="64"/>
      <c r="D22" s="64"/>
      <c r="E22" s="64"/>
      <c r="F22" s="64"/>
      <c r="G22" s="107"/>
      <c r="H22" s="58"/>
      <c r="I22" s="58"/>
      <c r="J22" s="58"/>
      <c r="K22" s="58"/>
      <c r="L22" s="97"/>
      <c r="M22" s="65">
        <v>354</v>
      </c>
      <c r="N22" s="97"/>
      <c r="O22" s="23" t="e">
        <f>(C22*25)/H22</f>
        <v>#DIV/0!</v>
      </c>
      <c r="P22" s="23" t="e">
        <f t="shared" si="31"/>
        <v>#DIV/0!</v>
      </c>
      <c r="Q22" s="23" t="e">
        <f t="shared" si="32"/>
        <v>#DIV/0!</v>
      </c>
      <c r="R22" s="23" t="e">
        <f t="shared" si="33"/>
        <v>#DIV/0!</v>
      </c>
      <c r="S22" s="97"/>
      <c r="T22" s="12" t="e">
        <f t="shared" si="34"/>
        <v>#DIV/0!</v>
      </c>
      <c r="U22" s="4" t="e">
        <f t="shared" si="34"/>
        <v>#DIV/0!</v>
      </c>
      <c r="V22" s="4" t="e">
        <f t="shared" si="34"/>
        <v>#DIV/0!</v>
      </c>
      <c r="W22" s="15" t="e">
        <f t="shared" si="34"/>
        <v>#DIV/0!</v>
      </c>
      <c r="X22" s="4" t="e">
        <f t="shared" si="47"/>
        <v>#DIV/0!</v>
      </c>
      <c r="Y22" s="116" t="e">
        <f t="shared" si="48"/>
        <v>#DIV/0!</v>
      </c>
      <c r="Z22" s="117" t="e">
        <f t="shared" si="49"/>
        <v>#DIV/0!</v>
      </c>
      <c r="AB22" s="113">
        <v>314</v>
      </c>
      <c r="AC22" s="97"/>
      <c r="AD22" s="12" t="e">
        <f>T22*$AB22</f>
        <v>#DIV/0!</v>
      </c>
      <c r="AE22" s="4" t="e">
        <f>U22*$AB22</f>
        <v>#DIV/0!</v>
      </c>
      <c r="AF22" s="4" t="e">
        <f>V22*$AB22</f>
        <v>#DIV/0!</v>
      </c>
      <c r="AG22" s="15" t="e">
        <f>W22*$AB22</f>
        <v>#DIV/0!</v>
      </c>
      <c r="AH22" s="97"/>
      <c r="AI22" s="12" t="e">
        <f>T22/$T$24*100</f>
        <v>#DIV/0!</v>
      </c>
      <c r="AJ22" s="12" t="e">
        <f>U22/$U$24*100</f>
        <v>#DIV/0!</v>
      </c>
      <c r="AK22" s="12" t="e">
        <f>V22/$V$24*100</f>
        <v>#DIV/0!</v>
      </c>
      <c r="AL22" s="12" t="e">
        <f>W22/$W$24*100</f>
        <v>#DIV/0!</v>
      </c>
      <c r="AM22" s="4" t="e">
        <f>AVERAGE(AI22:AL22)</f>
        <v>#DIV/0!</v>
      </c>
      <c r="AN22" s="4" t="e">
        <f t="shared" si="38"/>
        <v>#DIV/0!</v>
      </c>
      <c r="AO22" s="4" t="e">
        <f t="shared" si="39"/>
        <v>#DIV/0!</v>
      </c>
      <c r="AP22" s="97"/>
      <c r="AQ22" s="66"/>
      <c r="AR22" s="67"/>
      <c r="AS22" s="67"/>
      <c r="AT22" s="68"/>
      <c r="AU22" s="97"/>
      <c r="AV22" s="12" t="e">
        <f t="shared" si="40"/>
        <v>#DIV/0!</v>
      </c>
      <c r="AW22" s="4" t="e">
        <f t="shared" si="40"/>
        <v>#DIV/0!</v>
      </c>
      <c r="AX22" s="4" t="e">
        <f t="shared" si="40"/>
        <v>#DIV/0!</v>
      </c>
      <c r="AY22" s="15" t="e">
        <f t="shared" si="40"/>
        <v>#DIV/0!</v>
      </c>
      <c r="AZ22" s="5" t="e">
        <f t="shared" si="41"/>
        <v>#DIV/0!</v>
      </c>
      <c r="BA22" s="4" t="e">
        <f t="shared" si="42"/>
        <v>#DIV/0!</v>
      </c>
      <c r="BB22" s="4" t="e">
        <f t="shared" si="43"/>
        <v>#DIV/0!</v>
      </c>
      <c r="BC22" s="97"/>
      <c r="BD22" s="12" t="e">
        <f>T22/AQ22</f>
        <v>#DIV/0!</v>
      </c>
      <c r="BE22" s="12" t="e">
        <f>U22/AR22</f>
        <v>#DIV/0!</v>
      </c>
      <c r="BF22" s="12" t="e">
        <f>V22/AS22</f>
        <v>#DIV/0!</v>
      </c>
      <c r="BG22" s="12" t="e">
        <f>W22/AT22</f>
        <v>#DIV/0!</v>
      </c>
      <c r="BH22" s="5" t="e">
        <f t="shared" si="44"/>
        <v>#DIV/0!</v>
      </c>
      <c r="BI22" s="4" t="e">
        <f t="shared" si="45"/>
        <v>#DIV/0!</v>
      </c>
      <c r="BJ22" s="4" t="e">
        <f t="shared" si="46"/>
        <v>#DIV/0!</v>
      </c>
    </row>
    <row r="23" spans="1:62" s="33" customFormat="1" ht="14.25" customHeight="1" thickBot="1">
      <c r="A23" s="37"/>
      <c r="B23" s="49" t="s">
        <v>35</v>
      </c>
      <c r="C23" s="64"/>
      <c r="D23" s="64"/>
      <c r="E23" s="64"/>
      <c r="F23" s="64"/>
      <c r="G23" s="107"/>
      <c r="H23" s="58"/>
      <c r="I23" s="58"/>
      <c r="J23" s="58"/>
      <c r="K23" s="58"/>
      <c r="L23" s="97"/>
      <c r="M23" s="65">
        <v>356</v>
      </c>
      <c r="N23" s="97"/>
      <c r="O23" s="23" t="e">
        <f>(C23*25)/H23</f>
        <v>#DIV/0!</v>
      </c>
      <c r="P23" s="23" t="e">
        <f t="shared" ref="P23" si="50">(D23*25)/I23</f>
        <v>#DIV/0!</v>
      </c>
      <c r="Q23" s="23" t="e">
        <f t="shared" ref="Q23" si="51">(E23*25)/J23</f>
        <v>#DIV/0!</v>
      </c>
      <c r="R23" s="23" t="e">
        <f t="shared" ref="R23" si="52">(F23*25)/K23</f>
        <v>#DIV/0!</v>
      </c>
      <c r="S23" s="97"/>
      <c r="T23" s="37" t="e">
        <f t="shared" si="34"/>
        <v>#DIV/0!</v>
      </c>
      <c r="U23" s="34" t="e">
        <f t="shared" si="34"/>
        <v>#DIV/0!</v>
      </c>
      <c r="V23" s="34" t="e">
        <f t="shared" si="34"/>
        <v>#DIV/0!</v>
      </c>
      <c r="W23" s="36" t="e">
        <f t="shared" si="34"/>
        <v>#DIV/0!</v>
      </c>
      <c r="X23" s="4" t="e">
        <f t="shared" si="47"/>
        <v>#DIV/0!</v>
      </c>
      <c r="Y23" s="116" t="e">
        <f t="shared" si="48"/>
        <v>#DIV/0!</v>
      </c>
      <c r="Z23" s="117" t="e">
        <f t="shared" si="49"/>
        <v>#DIV/0!</v>
      </c>
      <c r="AA23" s="90"/>
      <c r="AB23" s="113">
        <v>316</v>
      </c>
      <c r="AC23" s="97"/>
      <c r="AD23" s="37" t="e">
        <f>T23*$AB23</f>
        <v>#DIV/0!</v>
      </c>
      <c r="AE23" s="34" t="e">
        <f>U23*$AB23</f>
        <v>#DIV/0!</v>
      </c>
      <c r="AF23" s="34" t="e">
        <f>V23*$AB23</f>
        <v>#DIV/0!</v>
      </c>
      <c r="AG23" s="36" t="e">
        <f>W23*$AB23</f>
        <v>#DIV/0!</v>
      </c>
      <c r="AH23" s="97"/>
      <c r="AI23" s="37" t="e">
        <f>T23/$T$43*100</f>
        <v>#DIV/0!</v>
      </c>
      <c r="AJ23" s="37" t="e">
        <f>U23/$U$43*100</f>
        <v>#DIV/0!</v>
      </c>
      <c r="AK23" s="37" t="e">
        <f>V23/$V$43*100</f>
        <v>#DIV/0!</v>
      </c>
      <c r="AL23" s="37" t="e">
        <f>W23/$W$43*100</f>
        <v>#DIV/0!</v>
      </c>
      <c r="AM23" s="34" t="e">
        <f>AVERAGE(AI23:AL23)</f>
        <v>#DIV/0!</v>
      </c>
      <c r="AN23" s="34" t="e">
        <f t="shared" si="38"/>
        <v>#DIV/0!</v>
      </c>
      <c r="AO23" s="34" t="e">
        <f t="shared" si="39"/>
        <v>#DIV/0!</v>
      </c>
      <c r="AP23" s="97"/>
      <c r="AQ23" s="69"/>
      <c r="AR23" s="70"/>
      <c r="AS23" s="70"/>
      <c r="AT23" s="71"/>
      <c r="AU23" s="97"/>
      <c r="AV23" s="37" t="e">
        <f t="shared" si="40"/>
        <v>#DIV/0!</v>
      </c>
      <c r="AW23" s="34" t="e">
        <f t="shared" si="40"/>
        <v>#DIV/0!</v>
      </c>
      <c r="AX23" s="34" t="e">
        <f t="shared" si="40"/>
        <v>#DIV/0!</v>
      </c>
      <c r="AY23" s="36" t="e">
        <f t="shared" si="40"/>
        <v>#DIV/0!</v>
      </c>
      <c r="AZ23" s="35" t="e">
        <f t="shared" si="41"/>
        <v>#DIV/0!</v>
      </c>
      <c r="BA23" s="34" t="e">
        <f t="shared" si="42"/>
        <v>#DIV/0!</v>
      </c>
      <c r="BB23" s="34" t="e">
        <f t="shared" si="43"/>
        <v>#DIV/0!</v>
      </c>
      <c r="BC23" s="97"/>
      <c r="BD23" s="37" t="e">
        <f>T23/AQ23</f>
        <v>#DIV/0!</v>
      </c>
      <c r="BE23" s="37" t="e">
        <f>U23/AR23</f>
        <v>#DIV/0!</v>
      </c>
      <c r="BF23" s="37" t="e">
        <f>V23/AS23</f>
        <v>#DIV/0!</v>
      </c>
      <c r="BG23" s="37" t="e">
        <f>W23/AT23</f>
        <v>#DIV/0!</v>
      </c>
      <c r="BH23" s="35" t="e">
        <f t="shared" si="44"/>
        <v>#DIV/0!</v>
      </c>
      <c r="BI23" s="34" t="e">
        <f t="shared" si="45"/>
        <v>#DIV/0!</v>
      </c>
      <c r="BJ23" s="34" t="e">
        <f t="shared" si="46"/>
        <v>#DIV/0!</v>
      </c>
    </row>
    <row r="24" spans="1:62" s="22" customFormat="1" ht="16" thickBot="1">
      <c r="A24" s="63"/>
      <c r="B24" s="8" t="s">
        <v>9</v>
      </c>
      <c r="C24" s="18"/>
      <c r="D24" s="7"/>
      <c r="E24" s="7"/>
      <c r="F24" s="7"/>
      <c r="G24" s="107"/>
      <c r="H24" s="7"/>
      <c r="I24" s="7"/>
      <c r="J24" s="7"/>
      <c r="K24" s="7"/>
      <c r="L24" s="97"/>
      <c r="M24" s="20"/>
      <c r="N24" s="97"/>
      <c r="O24" s="18" t="e">
        <f>SUM(O6:O23)</f>
        <v>#DIV/0!</v>
      </c>
      <c r="P24" s="18" t="e">
        <f>SUM(P6:P23)</f>
        <v>#DIV/0!</v>
      </c>
      <c r="Q24" s="18" t="e">
        <f>SUM(Q6:Q23)</f>
        <v>#DIV/0!</v>
      </c>
      <c r="R24" s="18" t="e">
        <f>SUM(R6:R23)</f>
        <v>#DIV/0!</v>
      </c>
      <c r="S24" s="97"/>
      <c r="T24" s="18" t="e">
        <f>SUM(T6:T23)</f>
        <v>#DIV/0!</v>
      </c>
      <c r="U24" s="18" t="e">
        <f>SUM(U6:U23)</f>
        <v>#DIV/0!</v>
      </c>
      <c r="V24" s="18" t="e">
        <f>SUM(V6:V23)</f>
        <v>#DIV/0!</v>
      </c>
      <c r="W24" s="18" t="e">
        <f>SUM(W6:W23)</f>
        <v>#DIV/0!</v>
      </c>
      <c r="X24" s="18" t="e">
        <f>SUM(X6:X23)</f>
        <v>#DIV/0!</v>
      </c>
      <c r="Y24" s="18" t="e">
        <f t="shared" ref="X24:Z24" si="53">SUM(Y6:Y23)</f>
        <v>#DIV/0!</v>
      </c>
      <c r="Z24" s="18" t="e">
        <f t="shared" si="53"/>
        <v>#DIV/0!</v>
      </c>
      <c r="AA24" s="90"/>
      <c r="AB24" s="114"/>
      <c r="AC24" s="97"/>
      <c r="AD24" s="18" t="e">
        <f>SUM(AD6:AD23)</f>
        <v>#DIV/0!</v>
      </c>
      <c r="AE24" s="18" t="e">
        <f>SUM(AE6:AE23)</f>
        <v>#DIV/0!</v>
      </c>
      <c r="AF24" s="18" t="e">
        <f>SUM(AF6:AF23)</f>
        <v>#DIV/0!</v>
      </c>
      <c r="AG24" s="18" t="e">
        <f>SUM(AG6:AG23)</f>
        <v>#DIV/0!</v>
      </c>
      <c r="AH24" s="97"/>
      <c r="AI24" s="18" t="e">
        <f>SUM(AI6:AI23)</f>
        <v>#DIV/0!</v>
      </c>
      <c r="AJ24" s="18" t="e">
        <f>SUM(AJ6:AJ23)</f>
        <v>#DIV/0!</v>
      </c>
      <c r="AK24" s="18" t="e">
        <f>SUM(AK6:AK23)</f>
        <v>#DIV/0!</v>
      </c>
      <c r="AL24" s="18" t="e">
        <f>SUM(AL6:AL23)</f>
        <v>#DIV/0!</v>
      </c>
      <c r="AM24" s="18" t="e">
        <f t="shared" ref="AM24:AN24" si="54">SUM(AM6:AM23)</f>
        <v>#DIV/0!</v>
      </c>
      <c r="AN24" s="18" t="e">
        <f t="shared" si="54"/>
        <v>#DIV/0!</v>
      </c>
      <c r="AO24" s="7" t="e">
        <f>STDEV(AI24:AL24)/SQRT(COUNT(AI24:AL24))</f>
        <v>#DIV/0!</v>
      </c>
      <c r="AP24" s="97"/>
      <c r="AQ24" s="18"/>
      <c r="AR24" s="18"/>
      <c r="AS24" s="18"/>
      <c r="AT24" s="18"/>
      <c r="AU24" s="97"/>
      <c r="AV24" s="18" t="e">
        <f>SUM(AV6:AV23)</f>
        <v>#DIV/0!</v>
      </c>
      <c r="AW24" s="18" t="e">
        <f>SUM(AW6:AW23)</f>
        <v>#DIV/0!</v>
      </c>
      <c r="AX24" s="18" t="e">
        <f>SUM(AX6:AX23)</f>
        <v>#DIV/0!</v>
      </c>
      <c r="AY24" s="18" t="e">
        <f>SUM(AY6:AY23)</f>
        <v>#DIV/0!</v>
      </c>
      <c r="AZ24" s="7" t="e">
        <f>AVERAGE(AV24:AY24)</f>
        <v>#DIV/0!</v>
      </c>
      <c r="BA24" s="7" t="e">
        <f>STDEV(AV24:AY24)</f>
        <v>#DIV/0!</v>
      </c>
      <c r="BB24" s="7" t="e">
        <f>STDEV(AV24:AY24)/SQRT(COUNT(AV24:AY24))</f>
        <v>#DIV/0!</v>
      </c>
      <c r="BC24" s="97"/>
      <c r="BD24" s="7" t="e">
        <f>SUM(BD6:BD22)</f>
        <v>#DIV/0!</v>
      </c>
      <c r="BE24" s="7" t="e">
        <f>SUM(BE6:BE22)</f>
        <v>#DIV/0!</v>
      </c>
      <c r="BF24" s="7" t="e">
        <f>SUM(BF6:BF22)</f>
        <v>#DIV/0!</v>
      </c>
      <c r="BG24" s="7" t="e">
        <f>SUM(BG6:BG22)</f>
        <v>#DIV/0!</v>
      </c>
      <c r="BH24" s="7" t="e">
        <f>SUM(BH6:BH22)</f>
        <v>#DIV/0!</v>
      </c>
      <c r="BI24" s="7" t="e">
        <f>STDEV(BD24:BG24)</f>
        <v>#DIV/0!</v>
      </c>
      <c r="BJ24" s="7" t="e">
        <f>STDEV(BD24:BG24)/SQRT(COUNT(BD24:BG24))</f>
        <v>#DIV/0!</v>
      </c>
    </row>
    <row r="25" spans="1:62" ht="12">
      <c r="G25" s="107"/>
      <c r="L25" s="97"/>
      <c r="N25" s="97"/>
      <c r="S25" s="97"/>
      <c r="Z25" s="109"/>
      <c r="AC25" s="97"/>
      <c r="AH25" s="97"/>
      <c r="AP25" s="97"/>
      <c r="AU25" s="97"/>
      <c r="BC25" s="97"/>
    </row>
    <row r="26" spans="1:62" ht="30" customHeight="1">
      <c r="A26" s="101" t="s">
        <v>38</v>
      </c>
      <c r="B26" s="101"/>
      <c r="C26" s="101"/>
      <c r="D26" s="101"/>
      <c r="E26" s="101"/>
      <c r="F26" s="102"/>
      <c r="G26" s="107"/>
      <c r="L26" s="97"/>
      <c r="N26" s="97"/>
      <c r="S26" s="97"/>
      <c r="Z26" s="109"/>
      <c r="AC26" s="97"/>
      <c r="AH26" s="97"/>
      <c r="AP26" s="97"/>
      <c r="AU26" s="97"/>
      <c r="BC26" s="97"/>
    </row>
    <row r="27" spans="1:62" ht="12">
      <c r="A27" s="72" t="s">
        <v>36</v>
      </c>
      <c r="B27" s="84"/>
      <c r="C27" s="85"/>
      <c r="D27" s="86"/>
      <c r="E27" s="86"/>
      <c r="F27" s="86"/>
      <c r="G27" s="107"/>
      <c r="L27" s="97"/>
      <c r="N27" s="97"/>
      <c r="S27" s="97"/>
      <c r="Z27" s="109"/>
      <c r="AC27" s="97"/>
      <c r="AH27" s="97"/>
      <c r="AP27" s="97"/>
      <c r="AU27" s="97"/>
      <c r="BC27" s="97"/>
    </row>
    <row r="28" spans="1:62" ht="12">
      <c r="A28" s="72" t="s">
        <v>39</v>
      </c>
      <c r="B28" s="84"/>
      <c r="C28" s="85"/>
      <c r="D28" s="86"/>
      <c r="E28" s="86"/>
      <c r="F28" s="86"/>
      <c r="G28" s="107"/>
      <c r="L28" s="97"/>
      <c r="N28" s="97"/>
      <c r="S28" s="97"/>
      <c r="Z28" s="109"/>
      <c r="AC28" s="97"/>
      <c r="AH28" s="97"/>
      <c r="AP28" s="97"/>
      <c r="AU28" s="97"/>
      <c r="BC28" s="97"/>
    </row>
    <row r="29" spans="1:62" ht="12">
      <c r="G29" s="107"/>
      <c r="L29" s="97"/>
      <c r="N29" s="97"/>
      <c r="S29" s="97"/>
      <c r="Z29" s="109"/>
      <c r="AC29" s="97"/>
      <c r="AH29" s="97"/>
      <c r="AP29" s="97"/>
      <c r="AU29" s="97"/>
      <c r="BC29" s="97"/>
    </row>
    <row r="30" spans="1:62" ht="12">
      <c r="A30" s="58" t="s">
        <v>40</v>
      </c>
      <c r="B30" s="58"/>
      <c r="C30" s="58"/>
      <c r="D30" s="58"/>
      <c r="E30" s="58"/>
      <c r="G30" s="107"/>
      <c r="L30" s="97"/>
      <c r="N30" s="97"/>
      <c r="S30" s="97"/>
      <c r="Z30" s="109"/>
      <c r="AC30" s="97"/>
      <c r="AH30" s="97"/>
      <c r="AP30" s="97"/>
      <c r="AU30" s="97"/>
      <c r="BC30" s="97"/>
    </row>
    <row r="31" spans="1:62" ht="12">
      <c r="A31" s="95" t="s">
        <v>41</v>
      </c>
      <c r="B31" s="92"/>
      <c r="C31" s="93"/>
      <c r="D31" s="94"/>
      <c r="E31" s="94"/>
      <c r="G31" s="107"/>
      <c r="L31" s="97"/>
      <c r="N31" s="97"/>
      <c r="S31" s="97"/>
      <c r="Z31" s="109"/>
      <c r="AC31" s="97"/>
      <c r="AH31" s="97"/>
      <c r="AP31" s="97"/>
      <c r="AU31" s="97"/>
      <c r="BC31" s="97"/>
    </row>
    <row r="32" spans="1:62" thickBot="1">
      <c r="G32" s="107"/>
      <c r="L32" s="97"/>
      <c r="N32" s="97"/>
      <c r="S32" s="97"/>
      <c r="Z32" s="109"/>
      <c r="AC32" s="97"/>
      <c r="AH32" s="97"/>
      <c r="AP32" s="97"/>
      <c r="AU32" s="97"/>
      <c r="BC32" s="97"/>
    </row>
    <row r="33" spans="7:7" thickBot="1">
      <c r="G33" s="107"/>
    </row>
  </sheetData>
  <mergeCells count="20">
    <mergeCell ref="T3:W3"/>
    <mergeCell ref="G1:G1048576"/>
    <mergeCell ref="L1:L1048576"/>
    <mergeCell ref="N1:N1048576"/>
    <mergeCell ref="S1:S1048576"/>
    <mergeCell ref="BC1:BC1048576"/>
    <mergeCell ref="BD3:BG3"/>
    <mergeCell ref="A26:F26"/>
    <mergeCell ref="AU1:AU1048576"/>
    <mergeCell ref="AQ3:AT3"/>
    <mergeCell ref="AM3:AO3"/>
    <mergeCell ref="AV3:AY3"/>
    <mergeCell ref="AZ3:BB3"/>
    <mergeCell ref="AI3:AL3"/>
    <mergeCell ref="AC1:AC1048576"/>
    <mergeCell ref="AH1:AH1048576"/>
    <mergeCell ref="AP1:AP1048576"/>
    <mergeCell ref="C3:F3"/>
    <mergeCell ref="H3:K3"/>
    <mergeCell ref="O3:R3"/>
  </mergeCells>
  <phoneticPr fontId="8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At leaf cutin acetyls</vt:lpstr>
    </vt:vector>
  </TitlesOfParts>
  <Company>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</dc:creator>
  <cp:lastModifiedBy>Isabel Molina</cp:lastModifiedBy>
  <cp:lastPrinted>2013-09-03T13:29:41Z</cp:lastPrinted>
  <dcterms:created xsi:type="dcterms:W3CDTF">2010-08-13T19:04:30Z</dcterms:created>
  <dcterms:modified xsi:type="dcterms:W3CDTF">2015-04-14T18:13:56Z</dcterms:modified>
</cp:coreProperties>
</file>